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2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박재승\Desktop\박재승\ㅇ\엑셀팀\신규 뷰페이지 제작\뷰페이지 보강\체험판 추가\"/>
    </mc:Choice>
  </mc:AlternateContent>
  <bookViews>
    <workbookView xWindow="0" yWindow="0" windowWidth="28800" windowHeight="12060"/>
  </bookViews>
  <sheets>
    <sheet name="사용방법" sheetId="15" r:id="rId1"/>
    <sheet name="공정목록" sheetId="10" r:id="rId2"/>
    <sheet name="공사원가목록" sheetId="11" r:id="rId3"/>
    <sheet name="거래처목록" sheetId="5" r:id="rId4"/>
    <sheet name="거래내역" sheetId="6" r:id="rId5"/>
    <sheet name="h_거래내역" sheetId="12" state="hidden" r:id="rId6"/>
    <sheet name="DB" sheetId="16" state="hidden" r:id="rId7"/>
    <sheet name="공사원가계산서" sheetId="13" r:id="rId8"/>
    <sheet name="h_공사원가계산서" sheetId="14" state="hidden" r:id="rId9"/>
    <sheet name="거래내역서" sheetId="8" r:id="rId10"/>
    <sheet name="거래처현황" sheetId="7" r:id="rId11"/>
    <sheet name="h_거래내역서" sheetId="9" state="hidden" r:id="rId12"/>
  </sheets>
  <definedNames>
    <definedName name="_xlnm._FilterDatabase" localSheetId="8" hidden="1">h_공사원가계산서!$B$7:$L$9</definedName>
    <definedName name="_xlnm._FilterDatabase" localSheetId="4" hidden="1">거래내역!$B$10:$M$13</definedName>
    <definedName name="_xlnm._FilterDatabase" localSheetId="3" hidden="1">#REF!</definedName>
    <definedName name="_xlnm._FilterDatabase" hidden="1">#REF!</definedName>
    <definedName name="_xlnm.Criteria" localSheetId="11">h_거래내역서!$B$4:$D$5</definedName>
    <definedName name="_xlnm.Criteria" localSheetId="8">h_공사원가계산서!$P$4:$P$5</definedName>
    <definedName name="_xlnm.Criteria" localSheetId="4">거래내역!$S$4:$U$5</definedName>
    <definedName name="_xlnm.Extract" localSheetId="11">h_거래내역서!$B$7:$F$7</definedName>
    <definedName name="_xlnm.Extract" localSheetId="8">h_공사원가계산서!$P$7:$R$7</definedName>
    <definedName name="_xlnm.Print_Area" localSheetId="9">거래내역서!$B$4:$F$46</definedName>
    <definedName name="_xlnm.Print_Area" localSheetId="10">거래처현황!$B$7:$N$15</definedName>
    <definedName name="_xlnm.Print_Area" localSheetId="7">공사원가계산서!$B$4:$E$415</definedName>
    <definedName name="_xlnm.Print_Titles" localSheetId="9">거래내역서!$13:$13</definedName>
    <definedName name="_xlnm.Print_Titles" localSheetId="10">거래처현황!$10:$10</definedName>
    <definedName name="_xlnm.Print_Titles" localSheetId="7">공사원가계산서!$6:$7</definedName>
    <definedName name="거래처명">OFFSET(거래처목록!$C$6,1,0,COUNTA(거래처목록!$C$7:$C$65536),1)</definedName>
    <definedName name="거래처범위">OFFSET(거래처목록!$C$6,1,0,COUNTA(거래처목록!$C$7:$C$65536),10)</definedName>
    <definedName name="공종목록">OFFSET(공정목록!$C$6,1,0,COUNTA(공정목록!$C$7:$C$65536),1)</definedName>
    <definedName name="구분">OFFSET(h_거래내역!$B$4,1,0,COUNTA(h_거래내역!$B$5:$B$65536),1)</definedName>
    <definedName name="ㄹㅇㄴ" hidden="1">#REF!</definedName>
    <definedName name="비목">OFFSET(h_거래내역!$D$4,1,0,COUNTA(h_거래내역!$D$5:$D$65536),1)</definedName>
    <definedName name="세목">OFFSET(h_거래내역!$C$4,1,0,COUNTA(h_거래내역!$C$5:$C$65536),1)</definedName>
    <definedName name="ㅇ" hidden="1">#REF!</definedName>
  </definedNames>
  <calcPr calcId="152511"/>
</workbook>
</file>

<file path=xl/calcChain.xml><?xml version="1.0" encoding="utf-8"?>
<calcChain xmlns="http://schemas.openxmlformats.org/spreadsheetml/2006/main">
  <c r="I8" i="6" l="1"/>
  <c r="J8" i="6" s="1"/>
  <c r="L8" i="6" s="1"/>
  <c r="H7" i="8"/>
  <c r="C5" i="9" s="1"/>
  <c r="F7" i="8"/>
  <c r="B11" i="16"/>
  <c r="B10" i="16"/>
  <c r="B9" i="16"/>
  <c r="B8" i="16"/>
  <c r="B7" i="16"/>
  <c r="B6" i="16"/>
  <c r="B5" i="16"/>
  <c r="B4" i="16"/>
  <c r="B3" i="16"/>
  <c r="B2" i="16"/>
  <c r="U5" i="6"/>
  <c r="T5" i="6"/>
  <c r="S5" i="6"/>
  <c r="D4" i="9"/>
  <c r="C4" i="9"/>
  <c r="E414" i="13"/>
  <c r="D414" i="13"/>
  <c r="C414" i="13"/>
  <c r="B414" i="13"/>
  <c r="E413" i="13"/>
  <c r="D413" i="13"/>
  <c r="C413" i="13"/>
  <c r="B413" i="13"/>
  <c r="E412" i="13"/>
  <c r="D412" i="13"/>
  <c r="C412" i="13"/>
  <c r="B412" i="13"/>
  <c r="E411" i="13"/>
  <c r="D411" i="13"/>
  <c r="C411" i="13"/>
  <c r="B411" i="13"/>
  <c r="E410" i="13"/>
  <c r="D410" i="13"/>
  <c r="C410" i="13"/>
  <c r="B410" i="13"/>
  <c r="E409" i="13"/>
  <c r="D409" i="13"/>
  <c r="C409" i="13"/>
  <c r="B409" i="13"/>
  <c r="E408" i="13"/>
  <c r="D408" i="13"/>
  <c r="C408" i="13"/>
  <c r="B408" i="13"/>
  <c r="E407" i="13"/>
  <c r="D407" i="13"/>
  <c r="C407" i="13"/>
  <c r="B407" i="13"/>
  <c r="E406" i="13"/>
  <c r="D406" i="13"/>
  <c r="C406" i="13"/>
  <c r="B406" i="13"/>
  <c r="E405" i="13"/>
  <c r="D405" i="13"/>
  <c r="C405" i="13"/>
  <c r="B405" i="13"/>
  <c r="E404" i="13"/>
  <c r="D404" i="13"/>
  <c r="C404" i="13"/>
  <c r="B404" i="13"/>
  <c r="E403" i="13"/>
  <c r="D403" i="13"/>
  <c r="C403" i="13"/>
  <c r="B403" i="13"/>
  <c r="E402" i="13"/>
  <c r="D402" i="13"/>
  <c r="C402" i="13"/>
  <c r="B402" i="13"/>
  <c r="E401" i="13"/>
  <c r="D401" i="13"/>
  <c r="C401" i="13"/>
  <c r="B401" i="13"/>
  <c r="E400" i="13"/>
  <c r="D400" i="13"/>
  <c r="C400" i="13"/>
  <c r="B400" i="13"/>
  <c r="E399" i="13"/>
  <c r="D399" i="13"/>
  <c r="C399" i="13"/>
  <c r="B399" i="13"/>
  <c r="E398" i="13"/>
  <c r="D398" i="13"/>
  <c r="C398" i="13"/>
  <c r="B398" i="13"/>
  <c r="E397" i="13"/>
  <c r="D397" i="13"/>
  <c r="C397" i="13"/>
  <c r="B397" i="13"/>
  <c r="E396" i="13"/>
  <c r="D396" i="13"/>
  <c r="C396" i="13"/>
  <c r="B396" i="13"/>
  <c r="E395" i="13"/>
  <c r="D395" i="13"/>
  <c r="C395" i="13"/>
  <c r="B395" i="13"/>
  <c r="E394" i="13"/>
  <c r="D394" i="13"/>
  <c r="C394" i="13"/>
  <c r="B394" i="13"/>
  <c r="E393" i="13"/>
  <c r="D393" i="13"/>
  <c r="C393" i="13"/>
  <c r="B393" i="13"/>
  <c r="E392" i="13"/>
  <c r="D392" i="13"/>
  <c r="C392" i="13"/>
  <c r="B392" i="13"/>
  <c r="E391" i="13"/>
  <c r="D391" i="13"/>
  <c r="C391" i="13"/>
  <c r="B391" i="13"/>
  <c r="E390" i="13"/>
  <c r="D390" i="13"/>
  <c r="C390" i="13"/>
  <c r="B390" i="13"/>
  <c r="E389" i="13"/>
  <c r="D389" i="13"/>
  <c r="C389" i="13"/>
  <c r="B389" i="13"/>
  <c r="E388" i="13"/>
  <c r="D388" i="13"/>
  <c r="C388" i="13"/>
  <c r="B388" i="13"/>
  <c r="E387" i="13"/>
  <c r="D387" i="13"/>
  <c r="C387" i="13"/>
  <c r="B387" i="13"/>
  <c r="E386" i="13"/>
  <c r="D386" i="13"/>
  <c r="C386" i="13"/>
  <c r="B386" i="13"/>
  <c r="E385" i="13"/>
  <c r="D385" i="13"/>
  <c r="C385" i="13"/>
  <c r="B385" i="13"/>
  <c r="E384" i="13"/>
  <c r="D384" i="13"/>
  <c r="C384" i="13"/>
  <c r="B384" i="13"/>
  <c r="E383" i="13"/>
  <c r="D383" i="13"/>
  <c r="C383" i="13"/>
  <c r="B383" i="13"/>
  <c r="E382" i="13"/>
  <c r="D382" i="13"/>
  <c r="C382" i="13"/>
  <c r="B382" i="13"/>
  <c r="E381" i="13"/>
  <c r="D381" i="13"/>
  <c r="C381" i="13"/>
  <c r="B381" i="13"/>
  <c r="E380" i="13"/>
  <c r="D380" i="13"/>
  <c r="C380" i="13"/>
  <c r="B380" i="13"/>
  <c r="E379" i="13"/>
  <c r="D379" i="13"/>
  <c r="C379" i="13"/>
  <c r="B379" i="13"/>
  <c r="E378" i="13"/>
  <c r="D378" i="13"/>
  <c r="C378" i="13"/>
  <c r="B378" i="13"/>
  <c r="E377" i="13"/>
  <c r="D377" i="13"/>
  <c r="C377" i="13"/>
  <c r="B377" i="13"/>
  <c r="E376" i="13"/>
  <c r="D376" i="13"/>
  <c r="C376" i="13"/>
  <c r="B376" i="13"/>
  <c r="E375" i="13"/>
  <c r="D375" i="13"/>
  <c r="C375" i="13"/>
  <c r="B375" i="13"/>
  <c r="E374" i="13"/>
  <c r="D374" i="13"/>
  <c r="C374" i="13"/>
  <c r="B374" i="13"/>
  <c r="E373" i="13"/>
  <c r="D373" i="13"/>
  <c r="C373" i="13"/>
  <c r="B373" i="13"/>
  <c r="E372" i="13"/>
  <c r="D372" i="13"/>
  <c r="C372" i="13"/>
  <c r="B372" i="13"/>
  <c r="E371" i="13"/>
  <c r="D371" i="13"/>
  <c r="C371" i="13"/>
  <c r="B371" i="13"/>
  <c r="E370" i="13"/>
  <c r="D370" i="13"/>
  <c r="C370" i="13"/>
  <c r="B370" i="13"/>
  <c r="E369" i="13"/>
  <c r="D369" i="13"/>
  <c r="C369" i="13"/>
  <c r="B369" i="13"/>
  <c r="E368" i="13"/>
  <c r="D368" i="13"/>
  <c r="C368" i="13"/>
  <c r="B368" i="13"/>
  <c r="E367" i="13"/>
  <c r="D367" i="13"/>
  <c r="C367" i="13"/>
  <c r="B367" i="13"/>
  <c r="E366" i="13"/>
  <c r="D366" i="13"/>
  <c r="C366" i="13"/>
  <c r="B366" i="13"/>
  <c r="E365" i="13"/>
  <c r="D365" i="13"/>
  <c r="C365" i="13"/>
  <c r="B365" i="13"/>
  <c r="E364" i="13"/>
  <c r="D364" i="13"/>
  <c r="C364" i="13"/>
  <c r="B364" i="13"/>
  <c r="E363" i="13"/>
  <c r="D363" i="13"/>
  <c r="C363" i="13"/>
  <c r="B363" i="13"/>
  <c r="E362" i="13"/>
  <c r="D362" i="13"/>
  <c r="C362" i="13"/>
  <c r="B362" i="13"/>
  <c r="E361" i="13"/>
  <c r="D361" i="13"/>
  <c r="C361" i="13"/>
  <c r="B361" i="13"/>
  <c r="E360" i="13"/>
  <c r="D360" i="13"/>
  <c r="C360" i="13"/>
  <c r="B360" i="13"/>
  <c r="E359" i="13"/>
  <c r="D359" i="13"/>
  <c r="C359" i="13"/>
  <c r="B359" i="13"/>
  <c r="E358" i="13"/>
  <c r="D358" i="13"/>
  <c r="C358" i="13"/>
  <c r="B358" i="13"/>
  <c r="E357" i="13"/>
  <c r="D357" i="13"/>
  <c r="C357" i="13"/>
  <c r="B357" i="13"/>
  <c r="E356" i="13"/>
  <c r="D356" i="13"/>
  <c r="C356" i="13"/>
  <c r="B356" i="13"/>
  <c r="E355" i="13"/>
  <c r="D355" i="13"/>
  <c r="C355" i="13"/>
  <c r="B355" i="13"/>
  <c r="E354" i="13"/>
  <c r="D354" i="13"/>
  <c r="C354" i="13"/>
  <c r="B354" i="13"/>
  <c r="E353" i="13"/>
  <c r="D353" i="13"/>
  <c r="C353" i="13"/>
  <c r="B353" i="13"/>
  <c r="E352" i="13"/>
  <c r="D352" i="13"/>
  <c r="C352" i="13"/>
  <c r="B352" i="13"/>
  <c r="E351" i="13"/>
  <c r="D351" i="13"/>
  <c r="C351" i="13"/>
  <c r="B351" i="13"/>
  <c r="E350" i="13"/>
  <c r="D350" i="13"/>
  <c r="C350" i="13"/>
  <c r="B350" i="13"/>
  <c r="E349" i="13"/>
  <c r="D349" i="13"/>
  <c r="C349" i="13"/>
  <c r="B349" i="13"/>
  <c r="E348" i="13"/>
  <c r="D348" i="13"/>
  <c r="C348" i="13"/>
  <c r="B348" i="13"/>
  <c r="E347" i="13"/>
  <c r="D347" i="13"/>
  <c r="C347" i="13"/>
  <c r="B347" i="13"/>
  <c r="E346" i="13"/>
  <c r="D346" i="13"/>
  <c r="C346" i="13"/>
  <c r="B346" i="13"/>
  <c r="E345" i="13"/>
  <c r="D345" i="13"/>
  <c r="C345" i="13"/>
  <c r="B345" i="13"/>
  <c r="E344" i="13"/>
  <c r="D344" i="13"/>
  <c r="C344" i="13"/>
  <c r="B344" i="13"/>
  <c r="E343" i="13"/>
  <c r="D343" i="13"/>
  <c r="C343" i="13"/>
  <c r="B343" i="13"/>
  <c r="E342" i="13"/>
  <c r="D342" i="13"/>
  <c r="C342" i="13"/>
  <c r="B342" i="13"/>
  <c r="E341" i="13"/>
  <c r="D341" i="13"/>
  <c r="C341" i="13"/>
  <c r="B341" i="13"/>
  <c r="E340" i="13"/>
  <c r="D340" i="13"/>
  <c r="C340" i="13"/>
  <c r="B340" i="13"/>
  <c r="E339" i="13"/>
  <c r="D339" i="13"/>
  <c r="C339" i="13"/>
  <c r="B339" i="13"/>
  <c r="E338" i="13"/>
  <c r="D338" i="13"/>
  <c r="C338" i="13"/>
  <c r="B338" i="13"/>
  <c r="E337" i="13"/>
  <c r="D337" i="13"/>
  <c r="C337" i="13"/>
  <c r="B337" i="13"/>
  <c r="E336" i="13"/>
  <c r="D336" i="13"/>
  <c r="C336" i="13"/>
  <c r="B336" i="13"/>
  <c r="E335" i="13"/>
  <c r="D335" i="13"/>
  <c r="C335" i="13"/>
  <c r="B335" i="13"/>
  <c r="E334" i="13"/>
  <c r="D334" i="13"/>
  <c r="C334" i="13"/>
  <c r="B334" i="13"/>
  <c r="E333" i="13"/>
  <c r="D333" i="13"/>
  <c r="C333" i="13"/>
  <c r="B333" i="13"/>
  <c r="E332" i="13"/>
  <c r="D332" i="13"/>
  <c r="C332" i="13"/>
  <c r="B332" i="13"/>
  <c r="E331" i="13"/>
  <c r="D331" i="13"/>
  <c r="C331" i="13"/>
  <c r="B331" i="13"/>
  <c r="E330" i="13"/>
  <c r="D330" i="13"/>
  <c r="C330" i="13"/>
  <c r="B330" i="13"/>
  <c r="E329" i="13"/>
  <c r="D329" i="13"/>
  <c r="C329" i="13"/>
  <c r="B329" i="13"/>
  <c r="E328" i="13"/>
  <c r="D328" i="13"/>
  <c r="C328" i="13"/>
  <c r="B328" i="13"/>
  <c r="E327" i="13"/>
  <c r="D327" i="13"/>
  <c r="C327" i="13"/>
  <c r="B327" i="13"/>
  <c r="E326" i="13"/>
  <c r="D326" i="13"/>
  <c r="C326" i="13"/>
  <c r="B326" i="13"/>
  <c r="E325" i="13"/>
  <c r="D325" i="13"/>
  <c r="C325" i="13"/>
  <c r="B325" i="13"/>
  <c r="E324" i="13"/>
  <c r="D324" i="13"/>
  <c r="C324" i="13"/>
  <c r="B324" i="13"/>
  <c r="E323" i="13"/>
  <c r="D323" i="13"/>
  <c r="C323" i="13"/>
  <c r="B323" i="13"/>
  <c r="E322" i="13"/>
  <c r="D322" i="13"/>
  <c r="C322" i="13"/>
  <c r="B322" i="13"/>
  <c r="E321" i="13"/>
  <c r="D321" i="13"/>
  <c r="C321" i="13"/>
  <c r="B321" i="13"/>
  <c r="E320" i="13"/>
  <c r="D320" i="13"/>
  <c r="C320" i="13"/>
  <c r="B320" i="13"/>
  <c r="E319" i="13"/>
  <c r="D319" i="13"/>
  <c r="C319" i="13"/>
  <c r="B319" i="13"/>
  <c r="E318" i="13"/>
  <c r="D318" i="13"/>
  <c r="C318" i="13"/>
  <c r="B318" i="13"/>
  <c r="E317" i="13"/>
  <c r="D317" i="13"/>
  <c r="C317" i="13"/>
  <c r="B317" i="13"/>
  <c r="E316" i="13"/>
  <c r="D316" i="13"/>
  <c r="C316" i="13"/>
  <c r="B316" i="13"/>
  <c r="E315" i="13"/>
  <c r="D315" i="13"/>
  <c r="C315" i="13"/>
  <c r="B315" i="13"/>
  <c r="E314" i="13"/>
  <c r="D314" i="13"/>
  <c r="C314" i="13"/>
  <c r="B314" i="13"/>
  <c r="E313" i="13"/>
  <c r="D313" i="13"/>
  <c r="C313" i="13"/>
  <c r="B313" i="13"/>
  <c r="E312" i="13"/>
  <c r="D312" i="13"/>
  <c r="C312" i="13"/>
  <c r="B312" i="13"/>
  <c r="E311" i="13"/>
  <c r="D311" i="13"/>
  <c r="C311" i="13"/>
  <c r="B311" i="13"/>
  <c r="E310" i="13"/>
  <c r="D310" i="13"/>
  <c r="C310" i="13"/>
  <c r="B310" i="13"/>
  <c r="E309" i="13"/>
  <c r="D309" i="13"/>
  <c r="C309" i="13"/>
  <c r="B309" i="13"/>
  <c r="E308" i="13"/>
  <c r="D308" i="13"/>
  <c r="C308" i="13"/>
  <c r="B308" i="13"/>
  <c r="E307" i="13"/>
  <c r="D307" i="13"/>
  <c r="C307" i="13"/>
  <c r="B307" i="13"/>
  <c r="E306" i="13"/>
  <c r="D306" i="13"/>
  <c r="C306" i="13"/>
  <c r="B306" i="13"/>
  <c r="E305" i="13"/>
  <c r="D305" i="13"/>
  <c r="C305" i="13"/>
  <c r="B305" i="13"/>
  <c r="E304" i="13"/>
  <c r="D304" i="13"/>
  <c r="C304" i="13"/>
  <c r="B304" i="13"/>
  <c r="E303" i="13"/>
  <c r="D303" i="13"/>
  <c r="C303" i="13"/>
  <c r="B303" i="13"/>
  <c r="E302" i="13"/>
  <c r="D302" i="13"/>
  <c r="C302" i="13"/>
  <c r="B302" i="13"/>
  <c r="E301" i="13"/>
  <c r="D301" i="13"/>
  <c r="C301" i="13"/>
  <c r="B301" i="13"/>
  <c r="E300" i="13"/>
  <c r="D300" i="13"/>
  <c r="C300" i="13"/>
  <c r="B300" i="13"/>
  <c r="E299" i="13"/>
  <c r="D299" i="13"/>
  <c r="C299" i="13"/>
  <c r="B299" i="13"/>
  <c r="E298" i="13"/>
  <c r="D298" i="13"/>
  <c r="C298" i="13"/>
  <c r="B298" i="13"/>
  <c r="E297" i="13"/>
  <c r="D297" i="13"/>
  <c r="C297" i="13"/>
  <c r="B297" i="13"/>
  <c r="E296" i="13"/>
  <c r="D296" i="13"/>
  <c r="C296" i="13"/>
  <c r="B296" i="13"/>
  <c r="E295" i="13"/>
  <c r="D295" i="13"/>
  <c r="C295" i="13"/>
  <c r="B295" i="13"/>
  <c r="E294" i="13"/>
  <c r="D294" i="13"/>
  <c r="C294" i="13"/>
  <c r="B294" i="13"/>
  <c r="E293" i="13"/>
  <c r="D293" i="13"/>
  <c r="C293" i="13"/>
  <c r="B293" i="13"/>
  <c r="E292" i="13"/>
  <c r="D292" i="13"/>
  <c r="C292" i="13"/>
  <c r="B292" i="13"/>
  <c r="E291" i="13"/>
  <c r="D291" i="13"/>
  <c r="C291" i="13"/>
  <c r="B291" i="13"/>
  <c r="E290" i="13"/>
  <c r="D290" i="13"/>
  <c r="C290" i="13"/>
  <c r="B290" i="13"/>
  <c r="E289" i="13"/>
  <c r="D289" i="13"/>
  <c r="C289" i="13"/>
  <c r="B289" i="13"/>
  <c r="E288" i="13"/>
  <c r="D288" i="13"/>
  <c r="C288" i="13"/>
  <c r="B288" i="13"/>
  <c r="E287" i="13"/>
  <c r="D287" i="13"/>
  <c r="C287" i="13"/>
  <c r="B287" i="13"/>
  <c r="E286" i="13"/>
  <c r="D286" i="13"/>
  <c r="C286" i="13"/>
  <c r="B286" i="13"/>
  <c r="E285" i="13"/>
  <c r="D285" i="13"/>
  <c r="C285" i="13"/>
  <c r="B285" i="13"/>
  <c r="E284" i="13"/>
  <c r="D284" i="13"/>
  <c r="C284" i="13"/>
  <c r="B284" i="13"/>
  <c r="E283" i="13"/>
  <c r="D283" i="13"/>
  <c r="C283" i="13"/>
  <c r="B283" i="13"/>
  <c r="E282" i="13"/>
  <c r="D282" i="13"/>
  <c r="C282" i="13"/>
  <c r="B282" i="13"/>
  <c r="E281" i="13"/>
  <c r="D281" i="13"/>
  <c r="C281" i="13"/>
  <c r="B281" i="13"/>
  <c r="E280" i="13"/>
  <c r="D280" i="13"/>
  <c r="C280" i="13"/>
  <c r="B280" i="13"/>
  <c r="E279" i="13"/>
  <c r="D279" i="13"/>
  <c r="C279" i="13"/>
  <c r="B279" i="13"/>
  <c r="E278" i="13"/>
  <c r="D278" i="13"/>
  <c r="C278" i="13"/>
  <c r="B278" i="13"/>
  <c r="E277" i="13"/>
  <c r="D277" i="13"/>
  <c r="C277" i="13"/>
  <c r="B277" i="13"/>
  <c r="E276" i="13"/>
  <c r="D276" i="13"/>
  <c r="C276" i="13"/>
  <c r="B276" i="13"/>
  <c r="E275" i="13"/>
  <c r="D275" i="13"/>
  <c r="C275" i="13"/>
  <c r="B275" i="13"/>
  <c r="E274" i="13"/>
  <c r="D274" i="13"/>
  <c r="C274" i="13"/>
  <c r="B274" i="13"/>
  <c r="E273" i="13"/>
  <c r="D273" i="13"/>
  <c r="C273" i="13"/>
  <c r="B273" i="13"/>
  <c r="E272" i="13"/>
  <c r="D272" i="13"/>
  <c r="C272" i="13"/>
  <c r="B272" i="13"/>
  <c r="E271" i="13"/>
  <c r="D271" i="13"/>
  <c r="C271" i="13"/>
  <c r="B271" i="13"/>
  <c r="E270" i="13"/>
  <c r="D270" i="13"/>
  <c r="C270" i="13"/>
  <c r="B270" i="13"/>
  <c r="E269" i="13"/>
  <c r="D269" i="13"/>
  <c r="C269" i="13"/>
  <c r="B269" i="13"/>
  <c r="E268" i="13"/>
  <c r="D268" i="13"/>
  <c r="C268" i="13"/>
  <c r="B268" i="13"/>
  <c r="E267" i="13"/>
  <c r="D267" i="13"/>
  <c r="C267" i="13"/>
  <c r="B267" i="13"/>
  <c r="E266" i="13"/>
  <c r="D266" i="13"/>
  <c r="C266" i="13"/>
  <c r="B266" i="13"/>
  <c r="E265" i="13"/>
  <c r="D265" i="13"/>
  <c r="C265" i="13"/>
  <c r="B265" i="13"/>
  <c r="E264" i="13"/>
  <c r="D264" i="13"/>
  <c r="C264" i="13"/>
  <c r="B264" i="13"/>
  <c r="E263" i="13"/>
  <c r="D263" i="13"/>
  <c r="C263" i="13"/>
  <c r="B263" i="13"/>
  <c r="E262" i="13"/>
  <c r="D262" i="13"/>
  <c r="C262" i="13"/>
  <c r="B262" i="13"/>
  <c r="E261" i="13"/>
  <c r="D261" i="13"/>
  <c r="C261" i="13"/>
  <c r="B261" i="13"/>
  <c r="E260" i="13"/>
  <c r="D260" i="13"/>
  <c r="C260" i="13"/>
  <c r="B260" i="13"/>
  <c r="E259" i="13"/>
  <c r="D259" i="13"/>
  <c r="C259" i="13"/>
  <c r="B259" i="13"/>
  <c r="E258" i="13"/>
  <c r="D258" i="13"/>
  <c r="C258" i="13"/>
  <c r="B258" i="13"/>
  <c r="E257" i="13"/>
  <c r="D257" i="13"/>
  <c r="C257" i="13"/>
  <c r="B257" i="13"/>
  <c r="E256" i="13"/>
  <c r="D256" i="13"/>
  <c r="C256" i="13"/>
  <c r="B256" i="13"/>
  <c r="E255" i="13"/>
  <c r="D255" i="13"/>
  <c r="C255" i="13"/>
  <c r="B255" i="13"/>
  <c r="E254" i="13"/>
  <c r="D254" i="13"/>
  <c r="C254" i="13"/>
  <c r="B254" i="13"/>
  <c r="E253" i="13"/>
  <c r="D253" i="13"/>
  <c r="C253" i="13"/>
  <c r="B253" i="13"/>
  <c r="E252" i="13"/>
  <c r="D252" i="13"/>
  <c r="C252" i="13"/>
  <c r="B252" i="13"/>
  <c r="E251" i="13"/>
  <c r="D251" i="13"/>
  <c r="C251" i="13"/>
  <c r="B251" i="13"/>
  <c r="E250" i="13"/>
  <c r="D250" i="13"/>
  <c r="C250" i="13"/>
  <c r="B250" i="13"/>
  <c r="E249" i="13"/>
  <c r="D249" i="13"/>
  <c r="C249" i="13"/>
  <c r="B249" i="13"/>
  <c r="E248" i="13"/>
  <c r="D248" i="13"/>
  <c r="C248" i="13"/>
  <c r="B248" i="13"/>
  <c r="E247" i="13"/>
  <c r="D247" i="13"/>
  <c r="C247" i="13"/>
  <c r="B247" i="13"/>
  <c r="E246" i="13"/>
  <c r="D246" i="13"/>
  <c r="C246" i="13"/>
  <c r="B246" i="13"/>
  <c r="E245" i="13"/>
  <c r="D245" i="13"/>
  <c r="C245" i="13"/>
  <c r="B245" i="13"/>
  <c r="E244" i="13"/>
  <c r="D244" i="13"/>
  <c r="C244" i="13"/>
  <c r="B244" i="13"/>
  <c r="E243" i="13"/>
  <c r="D243" i="13"/>
  <c r="C243" i="13"/>
  <c r="B243" i="13"/>
  <c r="E242" i="13"/>
  <c r="D242" i="13"/>
  <c r="C242" i="13"/>
  <c r="B242" i="13"/>
  <c r="E241" i="13"/>
  <c r="D241" i="13"/>
  <c r="C241" i="13"/>
  <c r="B241" i="13"/>
  <c r="E240" i="13"/>
  <c r="D240" i="13"/>
  <c r="C240" i="13"/>
  <c r="B240" i="13"/>
  <c r="E239" i="13"/>
  <c r="D239" i="13"/>
  <c r="C239" i="13"/>
  <c r="B239" i="13"/>
  <c r="E238" i="13"/>
  <c r="D238" i="13"/>
  <c r="C238" i="13"/>
  <c r="B238" i="13"/>
  <c r="E237" i="13"/>
  <c r="D237" i="13"/>
  <c r="C237" i="13"/>
  <c r="B237" i="13"/>
  <c r="E236" i="13"/>
  <c r="D236" i="13"/>
  <c r="C236" i="13"/>
  <c r="B236" i="13"/>
  <c r="E235" i="13"/>
  <c r="D235" i="13"/>
  <c r="C235" i="13"/>
  <c r="B235" i="13"/>
  <c r="E234" i="13"/>
  <c r="D234" i="13"/>
  <c r="C234" i="13"/>
  <c r="B234" i="13"/>
  <c r="E233" i="13"/>
  <c r="D233" i="13"/>
  <c r="C233" i="13"/>
  <c r="B233" i="13"/>
  <c r="E232" i="13"/>
  <c r="D232" i="13"/>
  <c r="C232" i="13"/>
  <c r="B232" i="13"/>
  <c r="E231" i="13"/>
  <c r="D231" i="13"/>
  <c r="C231" i="13"/>
  <c r="B231" i="13"/>
  <c r="E230" i="13"/>
  <c r="D230" i="13"/>
  <c r="C230" i="13"/>
  <c r="B230" i="13"/>
  <c r="E229" i="13"/>
  <c r="D229" i="13"/>
  <c r="C229" i="13"/>
  <c r="B229" i="13"/>
  <c r="E228" i="13"/>
  <c r="D228" i="13"/>
  <c r="C228" i="13"/>
  <c r="B228" i="13"/>
  <c r="E227" i="13"/>
  <c r="D227" i="13"/>
  <c r="C227" i="13"/>
  <c r="B227" i="13"/>
  <c r="E226" i="13"/>
  <c r="D226" i="13"/>
  <c r="C226" i="13"/>
  <c r="B226" i="13"/>
  <c r="E225" i="13"/>
  <c r="D225" i="13"/>
  <c r="C225" i="13"/>
  <c r="B225" i="13"/>
  <c r="E224" i="13"/>
  <c r="D224" i="13"/>
  <c r="C224" i="13"/>
  <c r="B224" i="13"/>
  <c r="E223" i="13"/>
  <c r="D223" i="13"/>
  <c r="C223" i="13"/>
  <c r="B223" i="13"/>
  <c r="E222" i="13"/>
  <c r="D222" i="13"/>
  <c r="C222" i="13"/>
  <c r="B222" i="13"/>
  <c r="E221" i="13"/>
  <c r="D221" i="13"/>
  <c r="C221" i="13"/>
  <c r="B221" i="13"/>
  <c r="E220" i="13"/>
  <c r="D220" i="13"/>
  <c r="C220" i="13"/>
  <c r="B220" i="13"/>
  <c r="E219" i="13"/>
  <c r="D219" i="13"/>
  <c r="C219" i="13"/>
  <c r="B219" i="13"/>
  <c r="E218" i="13"/>
  <c r="D218" i="13"/>
  <c r="C218" i="13"/>
  <c r="B218" i="13"/>
  <c r="E217" i="13"/>
  <c r="D217" i="13"/>
  <c r="C217" i="13"/>
  <c r="B217" i="13"/>
  <c r="E216" i="13"/>
  <c r="D216" i="13"/>
  <c r="C216" i="13"/>
  <c r="B216" i="13"/>
  <c r="E215" i="13"/>
  <c r="D215" i="13"/>
  <c r="C215" i="13"/>
  <c r="B215" i="13"/>
  <c r="E214" i="13"/>
  <c r="D214" i="13"/>
  <c r="C214" i="13"/>
  <c r="B214" i="13"/>
  <c r="E213" i="13"/>
  <c r="D213" i="13"/>
  <c r="C213" i="13"/>
  <c r="B213" i="13"/>
  <c r="E212" i="13"/>
  <c r="D212" i="13"/>
  <c r="C212" i="13"/>
  <c r="B212" i="13"/>
  <c r="E211" i="13"/>
  <c r="D211" i="13"/>
  <c r="C211" i="13"/>
  <c r="B211" i="13"/>
  <c r="E210" i="13"/>
  <c r="D210" i="13"/>
  <c r="C210" i="13"/>
  <c r="B210" i="13"/>
  <c r="E209" i="13"/>
  <c r="D209" i="13"/>
  <c r="C209" i="13"/>
  <c r="B209" i="13"/>
  <c r="E208" i="13"/>
  <c r="D208" i="13"/>
  <c r="C208" i="13"/>
  <c r="B208" i="13"/>
  <c r="E207" i="13"/>
  <c r="D207" i="13"/>
  <c r="C207" i="13"/>
  <c r="B207" i="13"/>
  <c r="E206" i="13"/>
  <c r="D206" i="13"/>
  <c r="C206" i="13"/>
  <c r="B206" i="13"/>
  <c r="E205" i="13"/>
  <c r="D205" i="13"/>
  <c r="C205" i="13"/>
  <c r="B205" i="13"/>
  <c r="E204" i="13"/>
  <c r="D204" i="13"/>
  <c r="C204" i="13"/>
  <c r="B204" i="13"/>
  <c r="E203" i="13"/>
  <c r="D203" i="13"/>
  <c r="C203" i="13"/>
  <c r="B203" i="13"/>
  <c r="E202" i="13"/>
  <c r="D202" i="13"/>
  <c r="C202" i="13"/>
  <c r="B202" i="13"/>
  <c r="E201" i="13"/>
  <c r="D201" i="13"/>
  <c r="C201" i="13"/>
  <c r="B201" i="13"/>
  <c r="E200" i="13"/>
  <c r="D200" i="13"/>
  <c r="C200" i="13"/>
  <c r="B200" i="13"/>
  <c r="E199" i="13"/>
  <c r="D199" i="13"/>
  <c r="C199" i="13"/>
  <c r="B199" i="13"/>
  <c r="E198" i="13"/>
  <c r="D198" i="13"/>
  <c r="C198" i="13"/>
  <c r="B198" i="13"/>
  <c r="E197" i="13"/>
  <c r="D197" i="13"/>
  <c r="C197" i="13"/>
  <c r="B197" i="13"/>
  <c r="E196" i="13"/>
  <c r="D196" i="13"/>
  <c r="C196" i="13"/>
  <c r="B196" i="13"/>
  <c r="E195" i="13"/>
  <c r="D195" i="13"/>
  <c r="C195" i="13"/>
  <c r="B195" i="13"/>
  <c r="E194" i="13"/>
  <c r="D194" i="13"/>
  <c r="C194" i="13"/>
  <c r="B194" i="13"/>
  <c r="E193" i="13"/>
  <c r="D193" i="13"/>
  <c r="C193" i="13"/>
  <c r="B193" i="13"/>
  <c r="E192" i="13"/>
  <c r="D192" i="13"/>
  <c r="C192" i="13"/>
  <c r="B192" i="13"/>
  <c r="E191" i="13"/>
  <c r="D191" i="13"/>
  <c r="C191" i="13"/>
  <c r="B191" i="13"/>
  <c r="E190" i="13"/>
  <c r="D190" i="13"/>
  <c r="C190" i="13"/>
  <c r="B190" i="13"/>
  <c r="E189" i="13"/>
  <c r="D189" i="13"/>
  <c r="C189" i="13"/>
  <c r="B189" i="13"/>
  <c r="E188" i="13"/>
  <c r="D188" i="13"/>
  <c r="C188" i="13"/>
  <c r="B188" i="13"/>
  <c r="E187" i="13"/>
  <c r="D187" i="13"/>
  <c r="C187" i="13"/>
  <c r="B187" i="13"/>
  <c r="E186" i="13"/>
  <c r="D186" i="13"/>
  <c r="C186" i="13"/>
  <c r="B186" i="13"/>
  <c r="E185" i="13"/>
  <c r="D185" i="13"/>
  <c r="C185" i="13"/>
  <c r="B185" i="13"/>
  <c r="E184" i="13"/>
  <c r="D184" i="13"/>
  <c r="C184" i="13"/>
  <c r="B184" i="13"/>
  <c r="E183" i="13"/>
  <c r="D183" i="13"/>
  <c r="C183" i="13"/>
  <c r="B183" i="13"/>
  <c r="E182" i="13"/>
  <c r="D182" i="13"/>
  <c r="C182" i="13"/>
  <c r="B182" i="13"/>
  <c r="E181" i="13"/>
  <c r="D181" i="13"/>
  <c r="C181" i="13"/>
  <c r="B181" i="13"/>
  <c r="E180" i="13"/>
  <c r="D180" i="13"/>
  <c r="C180" i="13"/>
  <c r="B180" i="13"/>
  <c r="E179" i="13"/>
  <c r="D179" i="13"/>
  <c r="C179" i="13"/>
  <c r="B179" i="13"/>
  <c r="E178" i="13"/>
  <c r="D178" i="13"/>
  <c r="C178" i="13"/>
  <c r="B178" i="13"/>
  <c r="E177" i="13"/>
  <c r="D177" i="13"/>
  <c r="C177" i="13"/>
  <c r="B177" i="13"/>
  <c r="E176" i="13"/>
  <c r="D176" i="13"/>
  <c r="C176" i="13"/>
  <c r="B176" i="13"/>
  <c r="E175" i="13"/>
  <c r="D175" i="13"/>
  <c r="C175" i="13"/>
  <c r="B175" i="13"/>
  <c r="E174" i="13"/>
  <c r="D174" i="13"/>
  <c r="C174" i="13"/>
  <c r="B174" i="13"/>
  <c r="E173" i="13"/>
  <c r="D173" i="13"/>
  <c r="C173" i="13"/>
  <c r="B173" i="13"/>
  <c r="E172" i="13"/>
  <c r="D172" i="13"/>
  <c r="C172" i="13"/>
  <c r="B172" i="13"/>
  <c r="E171" i="13"/>
  <c r="D171" i="13"/>
  <c r="C171" i="13"/>
  <c r="B171" i="13"/>
  <c r="E170" i="13"/>
  <c r="D170" i="13"/>
  <c r="C170" i="13"/>
  <c r="B170" i="13"/>
  <c r="E169" i="13"/>
  <c r="D169" i="13"/>
  <c r="C169" i="13"/>
  <c r="B169" i="13"/>
  <c r="E168" i="13"/>
  <c r="D168" i="13"/>
  <c r="C168" i="13"/>
  <c r="B168" i="13"/>
  <c r="E167" i="13"/>
  <c r="D167" i="13"/>
  <c r="C167" i="13"/>
  <c r="B167" i="13"/>
  <c r="E166" i="13"/>
  <c r="D166" i="13"/>
  <c r="C166" i="13"/>
  <c r="B166" i="13"/>
  <c r="E165" i="13"/>
  <c r="D165" i="13"/>
  <c r="C165" i="13"/>
  <c r="B165" i="13"/>
  <c r="E164" i="13"/>
  <c r="D164" i="13"/>
  <c r="C164" i="13"/>
  <c r="B164" i="13"/>
  <c r="E163" i="13"/>
  <c r="D163" i="13"/>
  <c r="C163" i="13"/>
  <c r="B163" i="13"/>
  <c r="E162" i="13"/>
  <c r="D162" i="13"/>
  <c r="C162" i="13"/>
  <c r="B162" i="13"/>
  <c r="E161" i="13"/>
  <c r="D161" i="13"/>
  <c r="C161" i="13"/>
  <c r="B161" i="13"/>
  <c r="E160" i="13"/>
  <c r="D160" i="13"/>
  <c r="C160" i="13"/>
  <c r="B160" i="13"/>
  <c r="E159" i="13"/>
  <c r="D159" i="13"/>
  <c r="C159" i="13"/>
  <c r="B159" i="13"/>
  <c r="E158" i="13"/>
  <c r="D158" i="13"/>
  <c r="C158" i="13"/>
  <c r="B158" i="13"/>
  <c r="E157" i="13"/>
  <c r="D157" i="13"/>
  <c r="C157" i="13"/>
  <c r="B157" i="13"/>
  <c r="E156" i="13"/>
  <c r="D156" i="13"/>
  <c r="C156" i="13"/>
  <c r="B156" i="13"/>
  <c r="E155" i="13"/>
  <c r="D155" i="13"/>
  <c r="C155" i="13"/>
  <c r="B155" i="13"/>
  <c r="E154" i="13"/>
  <c r="D154" i="13"/>
  <c r="C154" i="13"/>
  <c r="B154" i="13"/>
  <c r="E153" i="13"/>
  <c r="D153" i="13"/>
  <c r="C153" i="13"/>
  <c r="B153" i="13"/>
  <c r="E152" i="13"/>
  <c r="D152" i="13"/>
  <c r="C152" i="13"/>
  <c r="B152" i="13"/>
  <c r="E151" i="13"/>
  <c r="D151" i="13"/>
  <c r="C151" i="13"/>
  <c r="B151" i="13"/>
  <c r="E150" i="13"/>
  <c r="D150" i="13"/>
  <c r="C150" i="13"/>
  <c r="B150" i="13"/>
  <c r="E149" i="13"/>
  <c r="D149" i="13"/>
  <c r="C149" i="13"/>
  <c r="B149" i="13"/>
  <c r="E148" i="13"/>
  <c r="D148" i="13"/>
  <c r="C148" i="13"/>
  <c r="B148" i="13"/>
  <c r="E147" i="13"/>
  <c r="D147" i="13"/>
  <c r="C147" i="13"/>
  <c r="B147" i="13"/>
  <c r="E146" i="13"/>
  <c r="D146" i="13"/>
  <c r="C146" i="13"/>
  <c r="B146" i="13"/>
  <c r="E145" i="13"/>
  <c r="D145" i="13"/>
  <c r="C145" i="13"/>
  <c r="B145" i="13"/>
  <c r="E144" i="13"/>
  <c r="D144" i="13"/>
  <c r="C144" i="13"/>
  <c r="B144" i="13"/>
  <c r="E143" i="13"/>
  <c r="D143" i="13"/>
  <c r="C143" i="13"/>
  <c r="B143" i="13"/>
  <c r="E142" i="13"/>
  <c r="D142" i="13"/>
  <c r="C142" i="13"/>
  <c r="B142" i="13"/>
  <c r="E141" i="13"/>
  <c r="D141" i="13"/>
  <c r="C141" i="13"/>
  <c r="B141" i="13"/>
  <c r="E140" i="13"/>
  <c r="D140" i="13"/>
  <c r="C140" i="13"/>
  <c r="B140" i="13"/>
  <c r="E139" i="13"/>
  <c r="D139" i="13"/>
  <c r="C139" i="13"/>
  <c r="B139" i="13"/>
  <c r="E138" i="13"/>
  <c r="D138" i="13"/>
  <c r="C138" i="13"/>
  <c r="B138" i="13"/>
  <c r="E137" i="13"/>
  <c r="D137" i="13"/>
  <c r="C137" i="13"/>
  <c r="B137" i="13"/>
  <c r="E136" i="13"/>
  <c r="D136" i="13"/>
  <c r="C136" i="13"/>
  <c r="B136" i="13"/>
  <c r="E135" i="13"/>
  <c r="D135" i="13"/>
  <c r="C135" i="13"/>
  <c r="B135" i="13"/>
  <c r="E134" i="13"/>
  <c r="D134" i="13"/>
  <c r="C134" i="13"/>
  <c r="B134" i="13"/>
  <c r="E133" i="13"/>
  <c r="D133" i="13"/>
  <c r="C133" i="13"/>
  <c r="B133" i="13"/>
  <c r="E132" i="13"/>
  <c r="D132" i="13"/>
  <c r="C132" i="13"/>
  <c r="B132" i="13"/>
  <c r="E131" i="13"/>
  <c r="D131" i="13"/>
  <c r="C131" i="13"/>
  <c r="B131" i="13"/>
  <c r="E130" i="13"/>
  <c r="D130" i="13"/>
  <c r="C130" i="13"/>
  <c r="B130" i="13"/>
  <c r="E129" i="13"/>
  <c r="D129" i="13"/>
  <c r="C129" i="13"/>
  <c r="B129" i="13"/>
  <c r="E128" i="13"/>
  <c r="D128" i="13"/>
  <c r="C128" i="13"/>
  <c r="B128" i="13"/>
  <c r="E127" i="13"/>
  <c r="D127" i="13"/>
  <c r="C127" i="13"/>
  <c r="B127" i="13"/>
  <c r="E126" i="13"/>
  <c r="D126" i="13"/>
  <c r="C126" i="13"/>
  <c r="B126" i="13"/>
  <c r="E125" i="13"/>
  <c r="D125" i="13"/>
  <c r="C125" i="13"/>
  <c r="B125" i="13"/>
  <c r="E124" i="13"/>
  <c r="D124" i="13"/>
  <c r="C124" i="13"/>
  <c r="B124" i="13"/>
  <c r="E123" i="13"/>
  <c r="D123" i="13"/>
  <c r="C123" i="13"/>
  <c r="B123" i="13"/>
  <c r="E122" i="13"/>
  <c r="D122" i="13"/>
  <c r="C122" i="13"/>
  <c r="B122" i="13"/>
  <c r="E121" i="13"/>
  <c r="D121" i="13"/>
  <c r="C121" i="13"/>
  <c r="B121" i="13"/>
  <c r="E120" i="13"/>
  <c r="D120" i="13"/>
  <c r="C120" i="13"/>
  <c r="B120" i="13"/>
  <c r="E119" i="13"/>
  <c r="D119" i="13"/>
  <c r="C119" i="13"/>
  <c r="B119" i="13"/>
  <c r="E118" i="13"/>
  <c r="D118" i="13"/>
  <c r="C118" i="13"/>
  <c r="B118" i="13"/>
  <c r="E117" i="13"/>
  <c r="D117" i="13"/>
  <c r="C117" i="13"/>
  <c r="B117" i="13"/>
  <c r="E116" i="13"/>
  <c r="D116" i="13"/>
  <c r="C116" i="13"/>
  <c r="B116" i="13"/>
  <c r="E115" i="13"/>
  <c r="D115" i="13"/>
  <c r="C115" i="13"/>
  <c r="B115" i="13"/>
  <c r="E114" i="13"/>
  <c r="D114" i="13"/>
  <c r="C114" i="13"/>
  <c r="B114" i="13"/>
  <c r="E113" i="13"/>
  <c r="D113" i="13"/>
  <c r="C113" i="13"/>
  <c r="B113" i="13"/>
  <c r="E112" i="13"/>
  <c r="D112" i="13"/>
  <c r="C112" i="13"/>
  <c r="B112" i="13"/>
  <c r="E111" i="13"/>
  <c r="D111" i="13"/>
  <c r="C111" i="13"/>
  <c r="B111" i="13"/>
  <c r="E110" i="13"/>
  <c r="D110" i="13"/>
  <c r="C110" i="13"/>
  <c r="B110" i="13"/>
  <c r="E109" i="13"/>
  <c r="D109" i="13"/>
  <c r="C109" i="13"/>
  <c r="B109" i="13"/>
  <c r="E108" i="13"/>
  <c r="D108" i="13"/>
  <c r="C108" i="13"/>
  <c r="B108" i="13"/>
  <c r="E107" i="13"/>
  <c r="D107" i="13"/>
  <c r="C107" i="13"/>
  <c r="B107" i="13"/>
  <c r="E106" i="13"/>
  <c r="D106" i="13"/>
  <c r="C106" i="13"/>
  <c r="B106" i="13"/>
  <c r="E105" i="13"/>
  <c r="D105" i="13"/>
  <c r="C105" i="13"/>
  <c r="B105" i="13"/>
  <c r="E104" i="13"/>
  <c r="D104" i="13"/>
  <c r="C104" i="13"/>
  <c r="B104" i="13"/>
  <c r="E103" i="13"/>
  <c r="D103" i="13"/>
  <c r="C103" i="13"/>
  <c r="B103" i="13"/>
  <c r="E102" i="13"/>
  <c r="D102" i="13"/>
  <c r="C102" i="13"/>
  <c r="B102" i="13"/>
  <c r="E101" i="13"/>
  <c r="D101" i="13"/>
  <c r="C101" i="13"/>
  <c r="B101" i="13"/>
  <c r="E100" i="13"/>
  <c r="D100" i="13"/>
  <c r="C100" i="13"/>
  <c r="B100" i="13"/>
  <c r="E99" i="13"/>
  <c r="D99" i="13"/>
  <c r="C99" i="13"/>
  <c r="B99" i="13"/>
  <c r="E98" i="13"/>
  <c r="D98" i="13"/>
  <c r="C98" i="13"/>
  <c r="B98" i="13"/>
  <c r="E97" i="13"/>
  <c r="D97" i="13"/>
  <c r="C97" i="13"/>
  <c r="B97" i="13"/>
  <c r="E96" i="13"/>
  <c r="D96" i="13"/>
  <c r="C96" i="13"/>
  <c r="B96" i="13"/>
  <c r="E95" i="13"/>
  <c r="D95" i="13"/>
  <c r="C95" i="13"/>
  <c r="B95" i="13"/>
  <c r="E94" i="13"/>
  <c r="D94" i="13"/>
  <c r="C94" i="13"/>
  <c r="B94" i="13"/>
  <c r="E93" i="13"/>
  <c r="D93" i="13"/>
  <c r="C93" i="13"/>
  <c r="B93" i="13"/>
  <c r="E92" i="13"/>
  <c r="D92" i="13"/>
  <c r="C92" i="13"/>
  <c r="B92" i="13"/>
  <c r="E91" i="13"/>
  <c r="D91" i="13"/>
  <c r="C91" i="13"/>
  <c r="B91" i="13"/>
  <c r="E90" i="13"/>
  <c r="D90" i="13"/>
  <c r="C90" i="13"/>
  <c r="B90" i="13"/>
  <c r="E89" i="13"/>
  <c r="D89" i="13"/>
  <c r="C89" i="13"/>
  <c r="B89" i="13"/>
  <c r="E88" i="13"/>
  <c r="D88" i="13"/>
  <c r="C88" i="13"/>
  <c r="B88" i="13"/>
  <c r="E87" i="13"/>
  <c r="D87" i="13"/>
  <c r="C87" i="13"/>
  <c r="B87" i="13"/>
  <c r="E86" i="13"/>
  <c r="D86" i="13"/>
  <c r="C86" i="13"/>
  <c r="B86" i="13"/>
  <c r="E85" i="13"/>
  <c r="D85" i="13"/>
  <c r="C85" i="13"/>
  <c r="B85" i="13"/>
  <c r="E84" i="13"/>
  <c r="D84" i="13"/>
  <c r="C84" i="13"/>
  <c r="B84" i="13"/>
  <c r="E83" i="13"/>
  <c r="D83" i="13"/>
  <c r="C83" i="13"/>
  <c r="B83" i="13"/>
  <c r="E82" i="13"/>
  <c r="D82" i="13"/>
  <c r="C82" i="13"/>
  <c r="B82" i="13"/>
  <c r="E81" i="13"/>
  <c r="D81" i="13"/>
  <c r="C81" i="13"/>
  <c r="B81" i="13"/>
  <c r="E80" i="13"/>
  <c r="D80" i="13"/>
  <c r="C80" i="13"/>
  <c r="B80" i="13"/>
  <c r="E79" i="13"/>
  <c r="D79" i="13"/>
  <c r="C79" i="13"/>
  <c r="B79" i="13"/>
  <c r="E78" i="13"/>
  <c r="D78" i="13"/>
  <c r="C78" i="13"/>
  <c r="B78" i="13"/>
  <c r="E77" i="13"/>
  <c r="D77" i="13"/>
  <c r="C77" i="13"/>
  <c r="B77" i="13"/>
  <c r="E76" i="13"/>
  <c r="D76" i="13"/>
  <c r="C76" i="13"/>
  <c r="B76" i="13"/>
  <c r="E75" i="13"/>
  <c r="D75" i="13"/>
  <c r="C75" i="13"/>
  <c r="B75" i="13"/>
  <c r="E74" i="13"/>
  <c r="D74" i="13"/>
  <c r="C74" i="13"/>
  <c r="B74" i="13"/>
  <c r="E73" i="13"/>
  <c r="D73" i="13"/>
  <c r="C73" i="13"/>
  <c r="B73" i="13"/>
  <c r="E72" i="13"/>
  <c r="D72" i="13"/>
  <c r="C72" i="13"/>
  <c r="B72" i="13"/>
  <c r="E71" i="13"/>
  <c r="D71" i="13"/>
  <c r="C71" i="13"/>
  <c r="B71" i="13"/>
  <c r="E70" i="13"/>
  <c r="D70" i="13"/>
  <c r="C70" i="13"/>
  <c r="B70" i="13"/>
  <c r="E69" i="13"/>
  <c r="D69" i="13"/>
  <c r="C69" i="13"/>
  <c r="B69" i="13"/>
  <c r="E68" i="13"/>
  <c r="D68" i="13"/>
  <c r="C68" i="13"/>
  <c r="B68" i="13"/>
  <c r="E67" i="13"/>
  <c r="D67" i="13"/>
  <c r="C67" i="13"/>
  <c r="B67" i="13"/>
  <c r="E66" i="13"/>
  <c r="D66" i="13"/>
  <c r="C66" i="13"/>
  <c r="B66" i="13"/>
  <c r="E65" i="13"/>
  <c r="D65" i="13"/>
  <c r="C65" i="13"/>
  <c r="B65" i="13"/>
  <c r="E64" i="13"/>
  <c r="D64" i="13"/>
  <c r="C64" i="13"/>
  <c r="B64" i="13"/>
  <c r="E63" i="13"/>
  <c r="D63" i="13"/>
  <c r="C63" i="13"/>
  <c r="B63" i="13"/>
  <c r="E62" i="13"/>
  <c r="D62" i="13"/>
  <c r="C62" i="13"/>
  <c r="B62" i="13"/>
  <c r="E61" i="13"/>
  <c r="D61" i="13"/>
  <c r="C61" i="13"/>
  <c r="B61" i="13"/>
  <c r="E60" i="13"/>
  <c r="D60" i="13"/>
  <c r="C60" i="13"/>
  <c r="B60" i="13"/>
  <c r="E59" i="13"/>
  <c r="D59" i="13"/>
  <c r="C59" i="13"/>
  <c r="B59" i="13"/>
  <c r="E58" i="13"/>
  <c r="D58" i="13"/>
  <c r="C58" i="13"/>
  <c r="B58" i="13"/>
  <c r="E57" i="13"/>
  <c r="D57" i="13"/>
  <c r="C57" i="13"/>
  <c r="B57" i="13"/>
  <c r="E56" i="13"/>
  <c r="D56" i="13"/>
  <c r="C56" i="13"/>
  <c r="B56" i="13"/>
  <c r="E55" i="13"/>
  <c r="D55" i="13"/>
  <c r="C55" i="13"/>
  <c r="B55" i="13"/>
  <c r="E54" i="13"/>
  <c r="D54" i="13"/>
  <c r="C54" i="13"/>
  <c r="B54" i="13"/>
  <c r="E53" i="13"/>
  <c r="D53" i="13"/>
  <c r="C53" i="13"/>
  <c r="B53" i="13"/>
  <c r="E52" i="13"/>
  <c r="D52" i="13"/>
  <c r="C52" i="13"/>
  <c r="B52" i="13"/>
  <c r="E51" i="13"/>
  <c r="D51" i="13"/>
  <c r="C51" i="13"/>
  <c r="B51" i="13"/>
  <c r="E50" i="13"/>
  <c r="D50" i="13"/>
  <c r="C50" i="13"/>
  <c r="B50" i="13"/>
  <c r="E49" i="13"/>
  <c r="D49" i="13"/>
  <c r="C49" i="13"/>
  <c r="B49" i="13"/>
  <c r="E48" i="13"/>
  <c r="D48" i="13"/>
  <c r="C48" i="13"/>
  <c r="B48" i="13"/>
  <c r="E47" i="13"/>
  <c r="D47" i="13"/>
  <c r="C47" i="13"/>
  <c r="B47" i="13"/>
  <c r="E46" i="13"/>
  <c r="D46" i="13"/>
  <c r="C46" i="13"/>
  <c r="B46" i="13"/>
  <c r="E45" i="13"/>
  <c r="D45" i="13"/>
  <c r="C45" i="13"/>
  <c r="B45" i="13"/>
  <c r="E44" i="13"/>
  <c r="D44" i="13"/>
  <c r="C44" i="13"/>
  <c r="B44" i="13"/>
  <c r="E43" i="13"/>
  <c r="D43" i="13"/>
  <c r="C43" i="13"/>
  <c r="B43" i="13"/>
  <c r="E42" i="13"/>
  <c r="D42" i="13"/>
  <c r="C42" i="13"/>
  <c r="B42" i="13"/>
  <c r="E41" i="13"/>
  <c r="D41" i="13"/>
  <c r="C41" i="13"/>
  <c r="B41" i="13"/>
  <c r="E40" i="13"/>
  <c r="D40" i="13"/>
  <c r="C40" i="13"/>
  <c r="B40" i="13"/>
  <c r="E39" i="13"/>
  <c r="D39" i="13"/>
  <c r="C39" i="13"/>
  <c r="B39" i="13"/>
  <c r="E38" i="13"/>
  <c r="D38" i="13"/>
  <c r="C38" i="13"/>
  <c r="B38" i="13"/>
  <c r="E37" i="13"/>
  <c r="D37" i="13"/>
  <c r="C37" i="13"/>
  <c r="B37" i="13"/>
  <c r="E36" i="13"/>
  <c r="D36" i="13"/>
  <c r="C36" i="13"/>
  <c r="B36" i="13"/>
  <c r="E35" i="13"/>
  <c r="D35" i="13"/>
  <c r="C35" i="13"/>
  <c r="B35" i="13"/>
  <c r="E34" i="13"/>
  <c r="D34" i="13"/>
  <c r="C34" i="13"/>
  <c r="B34" i="13"/>
  <c r="E33" i="13"/>
  <c r="D33" i="13"/>
  <c r="C33" i="13"/>
  <c r="B33" i="13"/>
  <c r="E32" i="13"/>
  <c r="D32" i="13"/>
  <c r="C32" i="13"/>
  <c r="B32" i="13"/>
  <c r="E31" i="13"/>
  <c r="D31" i="13"/>
  <c r="C31" i="13"/>
  <c r="B31" i="13"/>
  <c r="E30" i="13"/>
  <c r="D30" i="13"/>
  <c r="C30" i="13"/>
  <c r="B30" i="13"/>
  <c r="E29" i="13"/>
  <c r="D29" i="13"/>
  <c r="C29" i="13"/>
  <c r="B29" i="13"/>
  <c r="E28" i="13"/>
  <c r="D28" i="13"/>
  <c r="C28" i="13"/>
  <c r="B28" i="13"/>
  <c r="E27" i="13"/>
  <c r="D27" i="13"/>
  <c r="C27" i="13"/>
  <c r="B27" i="13"/>
  <c r="E26" i="13"/>
  <c r="D26" i="13"/>
  <c r="C26" i="13"/>
  <c r="B26" i="13"/>
  <c r="E25" i="13"/>
  <c r="D25" i="13"/>
  <c r="C25" i="13"/>
  <c r="B25" i="13"/>
  <c r="E24" i="13"/>
  <c r="D24" i="13"/>
  <c r="C24" i="13"/>
  <c r="B24" i="13"/>
  <c r="E23" i="13"/>
  <c r="D23" i="13"/>
  <c r="C23" i="13"/>
  <c r="B23" i="13"/>
  <c r="E22" i="13"/>
  <c r="D22" i="13"/>
  <c r="C22" i="13"/>
  <c r="B22" i="13"/>
  <c r="E21" i="13"/>
  <c r="D21" i="13"/>
  <c r="C21" i="13"/>
  <c r="B21" i="13"/>
  <c r="E20" i="13"/>
  <c r="D20" i="13"/>
  <c r="C20" i="13"/>
  <c r="B20" i="13"/>
  <c r="E19" i="13"/>
  <c r="D19" i="13"/>
  <c r="C19" i="13"/>
  <c r="B19" i="13"/>
  <c r="E18" i="13"/>
  <c r="D18" i="13"/>
  <c r="C18" i="13"/>
  <c r="B18" i="13"/>
  <c r="E17" i="13"/>
  <c r="D17" i="13"/>
  <c r="C17" i="13"/>
  <c r="B17" i="13"/>
  <c r="E16" i="13"/>
  <c r="D16" i="13"/>
  <c r="C16" i="13"/>
  <c r="B16" i="13"/>
  <c r="E15" i="13"/>
  <c r="D15" i="13"/>
  <c r="C15" i="13"/>
  <c r="B15" i="13"/>
  <c r="E14" i="13"/>
  <c r="D14" i="13"/>
  <c r="C14" i="13"/>
  <c r="B14" i="13"/>
  <c r="E13" i="13"/>
  <c r="D13" i="13"/>
  <c r="C13" i="13"/>
  <c r="B13" i="13"/>
  <c r="E12" i="13"/>
  <c r="D12" i="13"/>
  <c r="C12" i="13"/>
  <c r="B12" i="13"/>
  <c r="E11" i="13"/>
  <c r="D11" i="13"/>
  <c r="C11" i="13"/>
  <c r="B11" i="13"/>
  <c r="E10" i="13"/>
  <c r="D10" i="13"/>
  <c r="C10" i="13"/>
  <c r="B10" i="13"/>
  <c r="D9" i="13"/>
  <c r="C9" i="13"/>
  <c r="B9" i="13"/>
  <c r="E9" i="13"/>
  <c r="D415" i="13" s="1"/>
  <c r="E8" i="13"/>
  <c r="D8" i="13"/>
  <c r="C8" i="13"/>
  <c r="B8" i="13"/>
  <c r="B6" i="13"/>
  <c r="J7" i="14"/>
  <c r="S7" i="14"/>
  <c r="F7" i="14"/>
  <c r="R7" i="14"/>
  <c r="E7" i="14"/>
  <c r="Q7" i="14"/>
  <c r="D7" i="14"/>
  <c r="P7" i="14"/>
  <c r="F8" i="8"/>
  <c r="C5" i="14"/>
  <c r="B5" i="14"/>
  <c r="L7" i="14"/>
  <c r="K7" i="14"/>
  <c r="I7" i="14"/>
  <c r="H7" i="14"/>
  <c r="G7" i="14"/>
  <c r="C7" i="14"/>
  <c r="B7" i="14"/>
  <c r="B4" i="14"/>
  <c r="C4" i="14"/>
  <c r="G7" i="6"/>
  <c r="F7" i="6"/>
  <c r="E7" i="6"/>
  <c r="D7" i="6"/>
  <c r="M7" i="6"/>
  <c r="L7" i="6"/>
  <c r="K7" i="6"/>
  <c r="J7" i="6"/>
  <c r="H7" i="6"/>
  <c r="C7" i="6"/>
  <c r="B7" i="6"/>
  <c r="F7" i="9"/>
  <c r="E7" i="9"/>
  <c r="D7" i="9"/>
  <c r="C7" i="9"/>
  <c r="B7" i="9"/>
  <c r="B4" i="9"/>
  <c r="B9" i="7"/>
  <c r="T4" i="6"/>
  <c r="S4" i="6"/>
  <c r="U4" i="6"/>
  <c r="F9" i="8"/>
  <c r="C11" i="8" l="1"/>
  <c r="B5" i="9"/>
  <c r="F6" i="8"/>
  <c r="C9" i="8"/>
  <c r="C7" i="8"/>
  <c r="C10" i="8"/>
  <c r="C6" i="8"/>
  <c r="C8" i="8"/>
  <c r="D5" i="9"/>
  <c r="D10" i="8"/>
  <c r="F11" i="8" l="1"/>
  <c r="F10" i="8"/>
</calcChain>
</file>

<file path=xl/sharedStrings.xml><?xml version="1.0" encoding="utf-8"?>
<sst xmlns="http://schemas.openxmlformats.org/spreadsheetml/2006/main" count="139" uniqueCount="83">
  <si>
    <t>No.</t>
    <phoneticPr fontId="19" type="noConversion"/>
  </si>
  <si>
    <t>거래처명</t>
    <phoneticPr fontId="19" type="noConversion"/>
  </si>
  <si>
    <t>사업자등록번호</t>
    <phoneticPr fontId="19" type="noConversion"/>
  </si>
  <si>
    <t>대표자명</t>
    <phoneticPr fontId="19" type="noConversion"/>
  </si>
  <si>
    <t>주소</t>
    <phoneticPr fontId="19" type="noConversion"/>
  </si>
  <si>
    <t>연락처</t>
    <phoneticPr fontId="19" type="noConversion"/>
  </si>
  <si>
    <t>도급금액</t>
    <phoneticPr fontId="19" type="noConversion"/>
  </si>
  <si>
    <t>공사기간</t>
    <phoneticPr fontId="19" type="noConversion"/>
  </si>
  <si>
    <t>No</t>
    <phoneticPr fontId="19" type="noConversion"/>
  </si>
  <si>
    <t>거래처</t>
    <phoneticPr fontId="19" type="noConversion"/>
  </si>
  <si>
    <t>도급금액</t>
    <phoneticPr fontId="19" type="noConversion"/>
  </si>
  <si>
    <t>총 청구금액</t>
    <phoneticPr fontId="19" type="noConversion"/>
  </si>
  <si>
    <t>입금금액</t>
    <phoneticPr fontId="19" type="noConversion"/>
  </si>
  <si>
    <t>공정율</t>
    <phoneticPr fontId="19" type="noConversion"/>
  </si>
  <si>
    <t>비고</t>
    <phoneticPr fontId="19" type="noConversion"/>
  </si>
  <si>
    <t>거래처별 현황</t>
    <phoneticPr fontId="19" type="noConversion"/>
  </si>
  <si>
    <t>미수금액</t>
    <phoneticPr fontId="19" type="noConversion"/>
  </si>
  <si>
    <t>도급금액잔액</t>
    <phoneticPr fontId="19" type="noConversion"/>
  </si>
  <si>
    <t/>
  </si>
  <si>
    <t>거래쳐명</t>
    <phoneticPr fontId="19" type="noConversion"/>
  </si>
  <si>
    <t>사업자등록번호</t>
    <phoneticPr fontId="19" type="noConversion"/>
  </si>
  <si>
    <t>대표자명</t>
    <phoneticPr fontId="19" type="noConversion"/>
  </si>
  <si>
    <t>연락처</t>
    <phoneticPr fontId="19" type="noConversion"/>
  </si>
  <si>
    <t>도급금액</t>
    <phoneticPr fontId="19" type="noConversion"/>
  </si>
  <si>
    <t>날  짜</t>
    <phoneticPr fontId="19" type="noConversion"/>
  </si>
  <si>
    <t>청 구 금 액</t>
    <phoneticPr fontId="19" type="noConversion"/>
  </si>
  <si>
    <t>입 금 금 액</t>
    <phoneticPr fontId="19" type="noConversion"/>
  </si>
  <si>
    <t>잔  액</t>
    <phoneticPr fontId="19" type="noConversion"/>
  </si>
  <si>
    <t>비  고</t>
    <phoneticPr fontId="19" type="noConversion"/>
  </si>
  <si>
    <t>총청구금액</t>
    <phoneticPr fontId="19" type="noConversion"/>
  </si>
  <si>
    <t>거래처명</t>
    <phoneticPr fontId="19" type="noConversion"/>
  </si>
  <si>
    <t>구분</t>
    <phoneticPr fontId="19" type="noConversion"/>
  </si>
  <si>
    <t>세목</t>
    <phoneticPr fontId="19" type="noConversion"/>
  </si>
  <si>
    <t>비목</t>
    <phoneticPr fontId="19" type="noConversion"/>
  </si>
  <si>
    <t>공급가액</t>
    <phoneticPr fontId="19" type="noConversion"/>
  </si>
  <si>
    <t>합계</t>
    <phoneticPr fontId="19" type="noConversion"/>
  </si>
  <si>
    <t>가설공사</t>
  </si>
  <si>
    <t>석공사</t>
  </si>
  <si>
    <t>미장공사</t>
  </si>
  <si>
    <t>외주비</t>
  </si>
  <si>
    <t>재료비</t>
  </si>
  <si>
    <t>직접재료비</t>
  </si>
  <si>
    <t>주요재료비</t>
  </si>
  <si>
    <t>노무비</t>
  </si>
  <si>
    <t>직접노무비</t>
  </si>
  <si>
    <t>일용근로자</t>
  </si>
  <si>
    <t>거 래 처 별 원 장</t>
    <phoneticPr fontId="19" type="noConversion"/>
  </si>
  <si>
    <t>날짜</t>
  </si>
  <si>
    <t>거래처명</t>
  </si>
  <si>
    <t>적요</t>
  </si>
  <si>
    <t>결재금액</t>
  </si>
  <si>
    <t>잔액</t>
  </si>
  <si>
    <t>비고</t>
  </si>
  <si>
    <t>공사기간</t>
    <phoneticPr fontId="19" type="noConversion"/>
  </si>
  <si>
    <t>금  액</t>
    <phoneticPr fontId="19" type="noConversion"/>
  </si>
  <si>
    <t>비  목</t>
    <phoneticPr fontId="19" type="noConversion"/>
  </si>
  <si>
    <t>세  목</t>
    <phoneticPr fontId="19" type="noConversion"/>
  </si>
  <si>
    <t>구 분</t>
    <phoneticPr fontId="19" type="noConversion"/>
  </si>
  <si>
    <t>공 사 원 가 계 산 서</t>
    <phoneticPr fontId="19" type="noConversion"/>
  </si>
  <si>
    <t>합  계 :</t>
  </si>
  <si>
    <t>매출</t>
  </si>
  <si>
    <t>매입</t>
  </si>
  <si>
    <t>매입/매출</t>
    <phoneticPr fontId="19" type="noConversion"/>
  </si>
  <si>
    <t>○○토건</t>
  </si>
  <si>
    <t>○○건설</t>
  </si>
  <si>
    <t>111-22-33339</t>
  </si>
  <si>
    <t>박○○</t>
    <phoneticPr fontId="19" type="noConversion"/>
  </si>
  <si>
    <t>○○시 ○○구 ○○로 123-7</t>
  </si>
  <si>
    <t>000-8521-7418</t>
  </si>
  <si>
    <t>합계금액</t>
    <phoneticPr fontId="19" type="noConversion"/>
  </si>
  <si>
    <t>공사 시작일</t>
    <phoneticPr fontId="19" type="noConversion"/>
  </si>
  <si>
    <t>공사 종료일</t>
    <phoneticPr fontId="19" type="noConversion"/>
  </si>
  <si>
    <t>검색 기간</t>
    <phoneticPr fontId="19" type="noConversion"/>
  </si>
  <si>
    <t>○○건물</t>
  </si>
  <si>
    <t>○○건물</t>
    <phoneticPr fontId="19" type="noConversion"/>
  </si>
  <si>
    <t>○○가구</t>
  </si>
  <si>
    <t>○○가구</t>
    <phoneticPr fontId="19" type="noConversion"/>
  </si>
  <si>
    <t>공정명</t>
    <phoneticPr fontId="19" type="noConversion"/>
  </si>
  <si>
    <t>공정</t>
    <phoneticPr fontId="19" type="noConversion"/>
  </si>
  <si>
    <t>공정</t>
    <phoneticPr fontId="19" type="noConversion"/>
  </si>
  <si>
    <t>부가세</t>
    <phoneticPr fontId="19" type="noConversion"/>
  </si>
  <si>
    <t>주요재료비</t>
    <phoneticPr fontId="19" type="noConversion"/>
  </si>
  <si>
    <t>재설공사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</si>
</sst>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\ "/>
    <numFmt numFmtId="179" formatCode="0.0%"/>
    <numFmt numFmtId="180" formatCode="_-&quot;₩&quot;* #,##0\ "/>
    <numFmt numFmtId="181" formatCode="yyyy/mm/dd\(aaa\)"/>
    <numFmt numFmtId="182" formatCode="0.0%\ "/>
    <numFmt numFmtId="183" formatCode="#,###\ "/>
    <numFmt numFmtId="184" formatCode="&quot;₩&quot;\ #,##0\ "/>
    <numFmt numFmtId="185" formatCode="&quot;₩&quot;\ \ 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2"/>
      <name val="바탕체"/>
      <family val="1"/>
      <charset val="129"/>
    </font>
    <font>
      <b/>
      <sz val="10"/>
      <name val="맑은 고딕"/>
      <family val="3"/>
      <charset val="129"/>
    </font>
    <font>
      <b/>
      <sz val="18"/>
      <name val="맑은 고딕"/>
      <family val="3"/>
      <charset val="129"/>
    </font>
    <font>
      <sz val="10"/>
      <name val="굴림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55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3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4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23"/>
      </top>
      <bottom style="thin">
        <color indexed="64"/>
      </bottom>
      <diagonal/>
    </border>
    <border>
      <left/>
      <right style="thin">
        <color indexed="55"/>
      </right>
      <top style="double">
        <color indexed="23"/>
      </top>
      <bottom style="thin">
        <color indexed="64"/>
      </bottom>
      <diagonal/>
    </border>
    <border>
      <left style="thin">
        <color indexed="55"/>
      </left>
      <right/>
      <top style="double">
        <color indexed="23"/>
      </top>
      <bottom style="thin">
        <color indexed="64"/>
      </bottom>
      <diagonal/>
    </border>
    <border>
      <left/>
      <right style="thin">
        <color indexed="64"/>
      </right>
      <top style="double">
        <color indexed="23"/>
      </top>
      <bottom style="thin">
        <color indexed="64"/>
      </bottom>
      <diagonal/>
    </border>
    <border>
      <left/>
      <right/>
      <top/>
      <bottom style="medium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</borders>
  <cellStyleXfs count="5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6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/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2" borderId="9" applyNumberFormat="0" applyAlignment="0" applyProtection="0">
      <alignment vertical="center"/>
    </xf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25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50" applyFont="1">
      <alignment vertical="center"/>
    </xf>
    <xf numFmtId="0" fontId="20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14" fontId="20" fillId="0" borderId="11" xfId="0" applyNumberFormat="1" applyFont="1" applyBorder="1" applyAlignment="1">
      <alignment horizontal="center" vertical="center"/>
    </xf>
    <xf numFmtId="38" fontId="20" fillId="0" borderId="12" xfId="0" applyNumberFormat="1" applyFont="1" applyBorder="1" applyAlignment="1">
      <alignment horizontal="center" vertical="center"/>
    </xf>
    <xf numFmtId="14" fontId="2" fillId="0" borderId="0" xfId="51" applyNumberFormat="1">
      <alignment vertical="center"/>
    </xf>
    <xf numFmtId="0" fontId="2" fillId="0" borderId="0" xfId="51">
      <alignment vertical="center"/>
    </xf>
    <xf numFmtId="178" fontId="20" fillId="0" borderId="2" xfId="0" applyNumberFormat="1" applyFont="1" applyBorder="1" applyAlignment="1">
      <alignment horizontal="right" vertical="center"/>
    </xf>
    <xf numFmtId="178" fontId="20" fillId="0" borderId="12" xfId="0" applyNumberFormat="1" applyFont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179" fontId="20" fillId="0" borderId="0" xfId="29" applyNumberFormat="1" applyFont="1" applyAlignment="1">
      <alignment horizontal="center" vertical="center"/>
    </xf>
    <xf numFmtId="0" fontId="20" fillId="0" borderId="0" xfId="0" quotePrefix="1" applyFont="1">
      <alignment vertical="center"/>
    </xf>
    <xf numFmtId="0" fontId="20" fillId="0" borderId="1" xfId="0" applyFont="1" applyBorder="1" applyAlignment="1">
      <alignment horizontal="center" vertical="center" shrinkToFit="1"/>
    </xf>
    <xf numFmtId="181" fontId="20" fillId="0" borderId="2" xfId="0" applyNumberFormat="1" applyFont="1" applyBorder="1" applyAlignment="1">
      <alignment horizontal="center" vertical="center"/>
    </xf>
    <xf numFmtId="0" fontId="20" fillId="0" borderId="13" xfId="0" applyFont="1" applyBorder="1" applyAlignment="1" applyProtection="1">
      <alignment horizontal="center" vertical="center"/>
      <protection locked="0"/>
    </xf>
    <xf numFmtId="181" fontId="20" fillId="0" borderId="14" xfId="0" applyNumberFormat="1" applyFont="1" applyBorder="1" applyAlignment="1">
      <alignment horizontal="center" vertical="center"/>
    </xf>
    <xf numFmtId="178" fontId="20" fillId="0" borderId="14" xfId="0" applyNumberFormat="1" applyFont="1" applyBorder="1" applyAlignment="1">
      <alignment horizontal="right" vertical="center"/>
    </xf>
    <xf numFmtId="178" fontId="20" fillId="0" borderId="2" xfId="0" applyNumberFormat="1" applyFont="1" applyBorder="1" applyAlignment="1">
      <alignment horizontal="right" vertical="center" shrinkToFit="1"/>
    </xf>
    <xf numFmtId="0" fontId="23" fillId="0" borderId="0" xfId="0" applyFont="1">
      <alignment vertical="center"/>
    </xf>
    <xf numFmtId="178" fontId="20" fillId="0" borderId="0" xfId="0" applyNumberFormat="1" applyFont="1" applyBorder="1" applyAlignment="1">
      <alignment horizontal="right" vertical="center"/>
    </xf>
    <xf numFmtId="14" fontId="20" fillId="0" borderId="11" xfId="0" applyNumberFormat="1" applyFont="1" applyBorder="1" applyAlignment="1">
      <alignment horizontal="center" vertical="center" shrinkToFit="1"/>
    </xf>
    <xf numFmtId="178" fontId="20" fillId="0" borderId="2" xfId="0" applyNumberFormat="1" applyFont="1" applyBorder="1" applyAlignment="1">
      <alignment horizontal="center" vertical="center" shrinkToFit="1"/>
    </xf>
    <xf numFmtId="178" fontId="20" fillId="0" borderId="12" xfId="0" applyNumberFormat="1" applyFont="1" applyBorder="1" applyAlignment="1">
      <alignment horizontal="right" vertical="center" shrinkToFit="1"/>
    </xf>
    <xf numFmtId="38" fontId="20" fillId="0" borderId="12" xfId="0" applyNumberFormat="1" applyFont="1" applyBorder="1" applyAlignment="1">
      <alignment horizontal="center" vertical="center" shrinkToFit="1"/>
    </xf>
    <xf numFmtId="14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9" fontId="20" fillId="0" borderId="1" xfId="29" applyNumberFormat="1" applyFont="1" applyBorder="1" applyAlignment="1">
      <alignment horizontal="center" vertical="center" shrinkToFit="1"/>
    </xf>
    <xf numFmtId="184" fontId="20" fillId="0" borderId="1" xfId="47" applyNumberFormat="1" applyFont="1" applyBorder="1" applyAlignment="1">
      <alignment horizontal="right" vertical="center" shrinkToFit="1"/>
    </xf>
    <xf numFmtId="184" fontId="20" fillId="0" borderId="1" xfId="47" applyNumberFormat="1" applyFont="1" applyBorder="1" applyAlignment="1">
      <alignment horizontal="center" vertical="center" shrinkToFit="1"/>
    </xf>
    <xf numFmtId="184" fontId="20" fillId="0" borderId="1" xfId="0" applyNumberFormat="1" applyFont="1" applyBorder="1" applyAlignment="1">
      <alignment horizontal="center" vertical="center" shrinkToFit="1"/>
    </xf>
    <xf numFmtId="0" fontId="23" fillId="0" borderId="0" xfId="0" applyFont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 shrinkToFit="1"/>
    </xf>
    <xf numFmtId="184" fontId="20" fillId="0" borderId="1" xfId="47" applyNumberFormat="1" applyFont="1" applyFill="1" applyBorder="1" applyAlignment="1">
      <alignment horizontal="right" vertical="center" shrinkToFit="1"/>
    </xf>
    <xf numFmtId="179" fontId="20" fillId="0" borderId="1" xfId="29" applyNumberFormat="1" applyFont="1" applyFill="1" applyBorder="1" applyAlignment="1">
      <alignment horizontal="center" vertical="center" shrinkToFit="1"/>
    </xf>
    <xf numFmtId="0" fontId="25" fillId="0" borderId="0" xfId="0" applyFont="1">
      <alignment vertical="center"/>
    </xf>
    <xf numFmtId="0" fontId="23" fillId="18" borderId="1" xfId="0" applyFont="1" applyFill="1" applyBorder="1" applyAlignment="1">
      <alignment horizontal="distributed" vertical="center" indent="1"/>
    </xf>
    <xf numFmtId="0" fontId="23" fillId="18" borderId="1" xfId="0" applyFont="1" applyFill="1" applyBorder="1" applyAlignment="1">
      <alignment horizontal="center" vertical="center" shrinkToFit="1"/>
    </xf>
    <xf numFmtId="0" fontId="23" fillId="18" borderId="15" xfId="0" applyFont="1" applyFill="1" applyBorder="1" applyAlignment="1">
      <alignment horizontal="center" vertical="center" shrinkToFit="1"/>
    </xf>
    <xf numFmtId="0" fontId="23" fillId="19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0" fillId="0" borderId="2" xfId="0" applyFont="1" applyFill="1" applyBorder="1" applyAlignment="1">
      <alignment vertical="center"/>
    </xf>
    <xf numFmtId="0" fontId="23" fillId="19" borderId="16" xfId="0" applyFont="1" applyFill="1" applyBorder="1" applyAlignment="1">
      <alignment horizontal="center" vertical="center"/>
    </xf>
    <xf numFmtId="0" fontId="23" fillId="19" borderId="17" xfId="0" applyFont="1" applyFill="1" applyBorder="1" applyAlignment="1">
      <alignment horizontal="center" vertical="center"/>
    </xf>
    <xf numFmtId="0" fontId="23" fillId="19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vertical="center"/>
    </xf>
    <xf numFmtId="183" fontId="20" fillId="0" borderId="20" xfId="0" applyNumberFormat="1" applyFont="1" applyFill="1" applyBorder="1" applyAlignment="1">
      <alignment horizontal="right" vertical="center"/>
    </xf>
    <xf numFmtId="0" fontId="20" fillId="0" borderId="20" xfId="0" applyFont="1" applyFill="1" applyBorder="1" applyAlignment="1">
      <alignment vertical="center"/>
    </xf>
    <xf numFmtId="0" fontId="20" fillId="0" borderId="21" xfId="0" applyFont="1" applyFill="1" applyBorder="1" applyAlignment="1">
      <alignment vertical="center"/>
    </xf>
    <xf numFmtId="0" fontId="20" fillId="0" borderId="22" xfId="0" applyFont="1" applyFill="1" applyBorder="1" applyAlignment="1">
      <alignment vertical="center"/>
    </xf>
    <xf numFmtId="0" fontId="20" fillId="0" borderId="23" xfId="0" applyFont="1" applyFill="1" applyBorder="1" applyAlignment="1">
      <alignment vertical="center"/>
    </xf>
    <xf numFmtId="0" fontId="20" fillId="0" borderId="24" xfId="0" applyFont="1" applyFill="1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26" xfId="0" applyFont="1" applyFill="1" applyBorder="1" applyAlignment="1">
      <alignment vertical="center"/>
    </xf>
    <xf numFmtId="0" fontId="20" fillId="0" borderId="27" xfId="0" applyFont="1" applyFill="1" applyBorder="1" applyAlignment="1">
      <alignment vertical="center"/>
    </xf>
    <xf numFmtId="0" fontId="20" fillId="0" borderId="28" xfId="0" applyFont="1" applyFill="1" applyBorder="1" applyAlignment="1">
      <alignment vertical="center"/>
    </xf>
    <xf numFmtId="183" fontId="20" fillId="0" borderId="29" xfId="0" applyNumberFormat="1" applyFont="1" applyFill="1" applyBorder="1" applyAlignment="1">
      <alignment horizontal="right" vertical="center"/>
    </xf>
    <xf numFmtId="183" fontId="20" fillId="0" borderId="23" xfId="0" applyNumberFormat="1" applyFont="1" applyFill="1" applyBorder="1" applyAlignment="1">
      <alignment horizontal="right" vertical="center"/>
    </xf>
    <xf numFmtId="0" fontId="20" fillId="0" borderId="29" xfId="0" applyFont="1" applyFill="1" applyBorder="1" applyAlignment="1">
      <alignment vertical="center"/>
    </xf>
    <xf numFmtId="0" fontId="20" fillId="0" borderId="19" xfId="0" applyFont="1" applyFill="1" applyBorder="1" applyAlignment="1">
      <alignment horizontal="left" vertical="center"/>
    </xf>
    <xf numFmtId="178" fontId="20" fillId="0" borderId="20" xfId="0" applyNumberFormat="1" applyFont="1" applyFill="1" applyBorder="1" applyAlignment="1">
      <alignment horizontal="right" vertical="center"/>
    </xf>
    <xf numFmtId="0" fontId="20" fillId="0" borderId="2" xfId="0" applyFont="1" applyFill="1" applyBorder="1" applyAlignment="1">
      <alignment horizontal="left" vertical="center"/>
    </xf>
    <xf numFmtId="180" fontId="20" fillId="0" borderId="1" xfId="0" applyNumberFormat="1" applyFont="1" applyBorder="1" applyAlignment="1">
      <alignment vertical="center" shrinkToFit="1"/>
    </xf>
    <xf numFmtId="182" fontId="20" fillId="0" borderId="1" xfId="29" applyNumberFormat="1" applyFont="1" applyBorder="1" applyAlignment="1">
      <alignment vertical="center" shrinkToFit="1"/>
    </xf>
    <xf numFmtId="0" fontId="20" fillId="0" borderId="11" xfId="50" applyFont="1" applyBorder="1" applyAlignment="1">
      <alignment horizontal="center" vertical="center" shrinkToFit="1"/>
    </xf>
    <xf numFmtId="0" fontId="20" fillId="0" borderId="2" xfId="50" applyFont="1" applyBorder="1" applyAlignment="1">
      <alignment horizontal="center" vertical="center" shrinkToFit="1"/>
    </xf>
    <xf numFmtId="0" fontId="20" fillId="0" borderId="2" xfId="50" applyFont="1" applyBorder="1" applyAlignment="1">
      <alignment horizontal="left" vertical="center" shrinkToFit="1"/>
    </xf>
    <xf numFmtId="42" fontId="20" fillId="0" borderId="2" xfId="47" applyFont="1" applyBorder="1" applyAlignment="1">
      <alignment horizontal="right" vertical="center" shrinkToFit="1"/>
    </xf>
    <xf numFmtId="0" fontId="20" fillId="0" borderId="12" xfId="50" applyFont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0" fillId="0" borderId="2" xfId="0" applyFont="1" applyBorder="1" applyAlignment="1">
      <alignment vertical="center" shrinkToFit="1"/>
    </xf>
    <xf numFmtId="0" fontId="20" fillId="0" borderId="25" xfId="0" applyFont="1" applyBorder="1" applyAlignment="1">
      <alignment vertical="center" shrinkToFit="1"/>
    </xf>
    <xf numFmtId="0" fontId="20" fillId="0" borderId="30" xfId="0" applyFont="1" applyBorder="1" applyAlignment="1">
      <alignment vertical="center" shrinkToFit="1"/>
    </xf>
    <xf numFmtId="0" fontId="20" fillId="0" borderId="14" xfId="0" applyFont="1" applyBorder="1" applyAlignment="1">
      <alignment vertical="center" shrinkToFit="1"/>
    </xf>
    <xf numFmtId="14" fontId="20" fillId="0" borderId="12" xfId="50" applyNumberFormat="1" applyFont="1" applyBorder="1" applyAlignment="1">
      <alignment horizontal="center" vertical="center" shrinkToFit="1"/>
    </xf>
    <xf numFmtId="0" fontId="20" fillId="0" borderId="0" xfId="50" applyFont="1" applyAlignment="1">
      <alignment horizontal="center" vertical="center"/>
    </xf>
    <xf numFmtId="14" fontId="20" fillId="0" borderId="12" xfId="47" applyNumberFormat="1" applyFont="1" applyBorder="1" applyAlignment="1">
      <alignment horizontal="center" vertical="center" shrinkToFit="1"/>
    </xf>
    <xf numFmtId="14" fontId="20" fillId="0" borderId="0" xfId="0" applyNumberFormat="1" applyFont="1">
      <alignment vertical="center"/>
    </xf>
    <xf numFmtId="14" fontId="20" fillId="0" borderId="31" xfId="0" applyNumberFormat="1" applyFont="1" applyBorder="1" applyAlignment="1">
      <alignment horizontal="left" vertical="center" indent="1" shrinkToFit="1"/>
    </xf>
    <xf numFmtId="14" fontId="20" fillId="0" borderId="32" xfId="0" applyNumberFormat="1" applyFont="1" applyBorder="1" applyAlignment="1">
      <alignment horizontal="left" vertical="center" shrinkToFit="1"/>
    </xf>
    <xf numFmtId="14" fontId="20" fillId="0" borderId="1" xfId="0" applyNumberFormat="1" applyFont="1" applyBorder="1" applyAlignment="1">
      <alignment horizontal="center" vertical="center" shrinkToFit="1"/>
    </xf>
    <xf numFmtId="14" fontId="20" fillId="0" borderId="1" xfId="0" applyNumberFormat="1" applyFont="1" applyFill="1" applyBorder="1" applyAlignment="1">
      <alignment horizontal="center" vertical="center" shrinkToFit="1"/>
    </xf>
    <xf numFmtId="14" fontId="20" fillId="0" borderId="1" xfId="47" applyNumberFormat="1" applyFont="1" applyBorder="1" applyAlignment="1">
      <alignment horizontal="center" vertical="center" shrinkToFit="1"/>
    </xf>
    <xf numFmtId="14" fontId="20" fillId="0" borderId="1" xfId="47" applyNumberFormat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14" xfId="0" applyFont="1" applyBorder="1" applyProtection="1">
      <alignment vertical="center"/>
      <protection locked="0"/>
    </xf>
    <xf numFmtId="0" fontId="20" fillId="0" borderId="2" xfId="0" applyFont="1" applyBorder="1" applyProtection="1">
      <alignment vertical="center"/>
      <protection locked="0"/>
    </xf>
    <xf numFmtId="0" fontId="20" fillId="0" borderId="1" xfId="0" applyFont="1" applyBorder="1" applyAlignment="1" applyProtection="1">
      <alignment horizontal="center" vertical="center" shrinkToFit="1"/>
      <protection locked="0"/>
    </xf>
    <xf numFmtId="184" fontId="20" fillId="0" borderId="1" xfId="0" applyNumberFormat="1" applyFont="1" applyBorder="1" applyAlignment="1" applyProtection="1">
      <alignment horizontal="center" vertical="center" shrinkToFit="1"/>
      <protection locked="0"/>
    </xf>
    <xf numFmtId="0" fontId="20" fillId="0" borderId="1" xfId="0" applyFont="1" applyFill="1" applyBorder="1" applyAlignment="1" applyProtection="1">
      <alignment horizontal="center" vertical="center" shrinkToFit="1"/>
      <protection locked="0"/>
    </xf>
    <xf numFmtId="0" fontId="21" fillId="20" borderId="1" xfId="0" applyFont="1" applyFill="1" applyBorder="1" applyAlignment="1">
      <alignment horizontal="center" vertical="center" shrinkToFit="1"/>
    </xf>
    <xf numFmtId="0" fontId="21" fillId="20" borderId="2" xfId="0" applyFont="1" applyFill="1" applyBorder="1" applyAlignment="1">
      <alignment horizontal="center" vertical="center" shrinkToFit="1"/>
    </xf>
    <xf numFmtId="0" fontId="21" fillId="20" borderId="33" xfId="50" applyFont="1" applyFill="1" applyBorder="1" applyAlignment="1">
      <alignment horizontal="center" vertical="center" shrinkToFit="1"/>
    </xf>
    <xf numFmtId="0" fontId="21" fillId="20" borderId="14" xfId="50" applyFont="1" applyFill="1" applyBorder="1" applyAlignment="1">
      <alignment horizontal="center" vertical="center" shrinkToFit="1"/>
    </xf>
    <xf numFmtId="0" fontId="21" fillId="20" borderId="34" xfId="50" applyFont="1" applyFill="1" applyBorder="1" applyAlignment="1">
      <alignment horizontal="center" vertical="center" shrinkToFit="1"/>
    </xf>
    <xf numFmtId="0" fontId="21" fillId="21" borderId="1" xfId="0" applyFont="1" applyFill="1" applyBorder="1" applyAlignment="1">
      <alignment horizontal="center" vertical="center"/>
    </xf>
    <xf numFmtId="0" fontId="21" fillId="20" borderId="33" xfId="0" applyFont="1" applyFill="1" applyBorder="1" applyAlignment="1">
      <alignment horizontal="center" vertical="center" shrinkToFit="1"/>
    </xf>
    <xf numFmtId="0" fontId="21" fillId="20" borderId="14" xfId="0" applyFont="1" applyFill="1" applyBorder="1" applyAlignment="1">
      <alignment horizontal="center" vertical="center" shrinkToFit="1"/>
    </xf>
    <xf numFmtId="0" fontId="21" fillId="20" borderId="34" xfId="0" applyFont="1" applyFill="1" applyBorder="1" applyAlignment="1">
      <alignment horizontal="center" vertical="center" shrinkToFit="1"/>
    </xf>
    <xf numFmtId="0" fontId="21" fillId="22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23" fillId="0" borderId="1" xfId="0" applyNumberFormat="1" applyFont="1" applyBorder="1" applyAlignment="1" applyProtection="1">
      <alignment horizontal="center" vertical="center"/>
      <protection locked="0"/>
    </xf>
    <xf numFmtId="14" fontId="23" fillId="0" borderId="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178" fontId="20" fillId="0" borderId="1" xfId="0" applyNumberFormat="1" applyFont="1" applyBorder="1" applyAlignment="1">
      <alignment horizontal="center" vertical="center" shrinkToFit="1"/>
    </xf>
    <xf numFmtId="178" fontId="20" fillId="0" borderId="1" xfId="0" applyNumberFormat="1" applyFont="1" applyBorder="1" applyAlignment="1">
      <alignment horizontal="right" vertical="center" shrinkToFit="1"/>
    </xf>
    <xf numFmtId="178" fontId="20" fillId="18" borderId="1" xfId="0" applyNumberFormat="1" applyFont="1" applyFill="1" applyBorder="1" applyAlignment="1">
      <alignment horizontal="right" vertical="center" shrinkToFit="1"/>
    </xf>
    <xf numFmtId="38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1" fillId="22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35" xfId="0" applyFont="1" applyBorder="1" applyAlignment="1">
      <alignment horizontal="left" vertical="center"/>
    </xf>
    <xf numFmtId="0" fontId="23" fillId="0" borderId="36" xfId="0" applyFont="1" applyFill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185" fontId="23" fillId="0" borderId="38" xfId="0" applyNumberFormat="1" applyFont="1" applyFill="1" applyBorder="1" applyAlignment="1">
      <alignment horizontal="center" vertical="center"/>
    </xf>
    <xf numFmtId="185" fontId="23" fillId="0" borderId="39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indent="1" shrinkToFit="1"/>
    </xf>
    <xf numFmtId="0" fontId="24" fillId="0" borderId="0" xfId="0" applyFont="1" applyBorder="1" applyAlignment="1">
      <alignment horizontal="left" vertical="center"/>
    </xf>
    <xf numFmtId="0" fontId="24" fillId="0" borderId="40" xfId="0" applyFont="1" applyBorder="1" applyAlignment="1">
      <alignment horizontal="left" vertical="center"/>
    </xf>
    <xf numFmtId="0" fontId="23" fillId="0" borderId="41" xfId="0" applyFont="1" applyBorder="1" applyAlignment="1">
      <alignment horizontal="left" vertical="center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 2" xfId="33"/>
    <cellStyle name="스타일 1" xfId="34"/>
    <cellStyle name="연결된 셀" xfId="35" builtinId="24" customBuiltin="1"/>
    <cellStyle name="요약" xfId="36" builtinId="25" customBuiltin="1"/>
    <cellStyle name="입력" xfId="37" builtinId="20" customBuiltin="1"/>
    <cellStyle name="제목" xfId="38" builtinId="15" customBuiltin="1"/>
    <cellStyle name="제목 1" xfId="39" builtinId="16" customBuiltin="1"/>
    <cellStyle name="제목 2" xfId="40" builtinId="17" customBuiltin="1"/>
    <cellStyle name="제목 3" xfId="41" builtinId="18" customBuiltin="1"/>
    <cellStyle name="제목 4" xfId="42" builtinId="19" customBuiltin="1"/>
    <cellStyle name="좋음" xfId="43" builtinId="26" customBuiltin="1"/>
    <cellStyle name="출력" xfId="44" builtinId="21" customBuiltin="1"/>
    <cellStyle name="콤마 [0]_견적서양" xfId="45"/>
    <cellStyle name="콤마_견적서양" xfId="46"/>
    <cellStyle name="통화 [0]" xfId="47" builtinId="7"/>
    <cellStyle name="표준" xfId="0" builtinId="0"/>
    <cellStyle name="표준 2" xfId="48"/>
    <cellStyle name="표준 3" xfId="49"/>
    <cellStyle name="표준_간편장부관리프로그램" xfId="50"/>
    <cellStyle name="표준_입출고내역" xfId="51"/>
  </cellStyles>
  <dxfs count="2">
    <dxf>
      <font>
        <b/>
        <i val="0"/>
        <condense val="0"/>
        <extend val="0"/>
      </font>
      <border>
        <top/>
        <bottom style="thin">
          <color indexed="64"/>
        </bottom>
      </border>
    </dxf>
    <dxf>
      <border>
        <top style="thin">
          <color indexed="64"/>
        </top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969696"/>
      <rgbColor rgb="0099CC66"/>
      <rgbColor rgb="00996699"/>
      <rgbColor rgb="003399CC"/>
      <rgbColor rgb="00FF9933"/>
      <rgbColor rgb="0099CCCC"/>
      <rgbColor rgb="00CC9999"/>
      <rgbColor rgb="00CCCC99"/>
      <rgbColor rgb="00FDD93F"/>
      <rgbColor rgb="006AAED3"/>
      <rgbColor rgb="007BABD7"/>
      <rgbColor rgb="002C4160"/>
      <rgbColor rgb="005173FF"/>
      <rgbColor rgb="00EFF7FF"/>
      <rgbColor rgb="00F4FAFF"/>
      <rgbColor rgb="00FF8080"/>
      <rgbColor rgb="00FFD9CD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DDDDD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0" dropStyle="combo" dx="22" fmlaLink="DB!$B$1" fmlaRange="DB!$B$2:$B$11" noThreeD="1" val="0"/>
</file>

<file path=xl/ctrlProps/ctrlProp2.xml><?xml version="1.0" encoding="utf-8"?>
<formControlPr xmlns="http://schemas.microsoft.com/office/spreadsheetml/2009/9/main" objectType="Drop" dropLines="20" dropStyle="combo" dx="22" fmlaLink="$M$7" fmlaRange="거래처명" noThreeD="1" sel="2" val="0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://excel.bizforms.co.kr/image/Excel%20Macro%20Security%20AutoSet.exe" TargetMode="External"/><Relationship Id="rId18" Type="http://schemas.openxmlformats.org/officeDocument/2006/relationships/image" Target="../media/image13.png"/><Relationship Id="rId26" Type="http://schemas.openxmlformats.org/officeDocument/2006/relationships/image" Target="../media/image21.png"/><Relationship Id="rId39" Type="http://schemas.openxmlformats.org/officeDocument/2006/relationships/image" Target="../media/image34.png"/><Relationship Id="rId21" Type="http://schemas.openxmlformats.org/officeDocument/2006/relationships/image" Target="../media/image16.png"/><Relationship Id="rId34" Type="http://schemas.openxmlformats.org/officeDocument/2006/relationships/image" Target="../media/image29.png"/><Relationship Id="rId42" Type="http://schemas.openxmlformats.org/officeDocument/2006/relationships/image" Target="../media/image37.png"/><Relationship Id="rId47" Type="http://schemas.openxmlformats.org/officeDocument/2006/relationships/image" Target="../media/image42.png"/><Relationship Id="rId7" Type="http://schemas.openxmlformats.org/officeDocument/2006/relationships/image" Target="../media/image4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11.png"/><Relationship Id="rId29" Type="http://schemas.openxmlformats.org/officeDocument/2006/relationships/image" Target="../media/image24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24" Type="http://schemas.openxmlformats.org/officeDocument/2006/relationships/image" Target="../media/image19.png"/><Relationship Id="rId32" Type="http://schemas.openxmlformats.org/officeDocument/2006/relationships/image" Target="../media/image27.png"/><Relationship Id="rId37" Type="http://schemas.openxmlformats.org/officeDocument/2006/relationships/image" Target="../media/image32.png"/><Relationship Id="rId40" Type="http://schemas.openxmlformats.org/officeDocument/2006/relationships/image" Target="../media/image35.png"/><Relationship Id="rId45" Type="http://schemas.openxmlformats.org/officeDocument/2006/relationships/image" Target="../media/image40.png"/><Relationship Id="rId5" Type="http://schemas.openxmlformats.org/officeDocument/2006/relationships/image" Target="../media/image3.png"/><Relationship Id="rId15" Type="http://schemas.openxmlformats.org/officeDocument/2006/relationships/image" Target="../media/image10.jpeg"/><Relationship Id="rId23" Type="http://schemas.openxmlformats.org/officeDocument/2006/relationships/image" Target="../media/image18.png"/><Relationship Id="rId28" Type="http://schemas.openxmlformats.org/officeDocument/2006/relationships/image" Target="../media/image23.png"/><Relationship Id="rId36" Type="http://schemas.openxmlformats.org/officeDocument/2006/relationships/image" Target="../media/image31.png"/><Relationship Id="rId10" Type="http://schemas.openxmlformats.org/officeDocument/2006/relationships/hyperlink" Target="http://excel.bizforms.co.kr/form/form_view/form_3394.asp" TargetMode="External"/><Relationship Id="rId19" Type="http://schemas.openxmlformats.org/officeDocument/2006/relationships/image" Target="../media/image14.png"/><Relationship Id="rId31" Type="http://schemas.openxmlformats.org/officeDocument/2006/relationships/image" Target="../media/image26.png"/><Relationship Id="rId44" Type="http://schemas.openxmlformats.org/officeDocument/2006/relationships/image" Target="../media/image39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9.png"/><Relationship Id="rId22" Type="http://schemas.openxmlformats.org/officeDocument/2006/relationships/image" Target="../media/image17.png"/><Relationship Id="rId27" Type="http://schemas.openxmlformats.org/officeDocument/2006/relationships/image" Target="../media/image22.png"/><Relationship Id="rId30" Type="http://schemas.openxmlformats.org/officeDocument/2006/relationships/image" Target="../media/image25.png"/><Relationship Id="rId35" Type="http://schemas.openxmlformats.org/officeDocument/2006/relationships/image" Target="../media/image30.png"/><Relationship Id="rId43" Type="http://schemas.openxmlformats.org/officeDocument/2006/relationships/image" Target="../media/image38.png"/><Relationship Id="rId48" Type="http://schemas.openxmlformats.org/officeDocument/2006/relationships/image" Target="../media/image43.png"/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12" Type="http://schemas.openxmlformats.org/officeDocument/2006/relationships/image" Target="../media/image8.png"/><Relationship Id="rId17" Type="http://schemas.openxmlformats.org/officeDocument/2006/relationships/image" Target="../media/image12.png"/><Relationship Id="rId25" Type="http://schemas.openxmlformats.org/officeDocument/2006/relationships/image" Target="../media/image20.png"/><Relationship Id="rId33" Type="http://schemas.openxmlformats.org/officeDocument/2006/relationships/image" Target="../media/image28.png"/><Relationship Id="rId38" Type="http://schemas.openxmlformats.org/officeDocument/2006/relationships/image" Target="../media/image33.png"/><Relationship Id="rId46" Type="http://schemas.openxmlformats.org/officeDocument/2006/relationships/image" Target="../media/image41.png"/><Relationship Id="rId20" Type="http://schemas.openxmlformats.org/officeDocument/2006/relationships/image" Target="../media/image15.png"/><Relationship Id="rId41" Type="http://schemas.openxmlformats.org/officeDocument/2006/relationships/image" Target="../media/image36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45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4.png"/><Relationship Id="rId10" Type="http://schemas.openxmlformats.org/officeDocument/2006/relationships/hyperlink" Target="http://excel.bizforms.co.kr/form/form_view/form_3394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4.png"/><Relationship Id="rId10" Type="http://schemas.openxmlformats.org/officeDocument/2006/relationships/hyperlink" Target="http://excel.bizforms.co.kr/form/form_view/form_3394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47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46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4.png"/><Relationship Id="rId10" Type="http://schemas.openxmlformats.org/officeDocument/2006/relationships/hyperlink" Target="http://excel.bizforms.co.kr/form/form_view/form_3394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49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48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2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4.png"/><Relationship Id="rId15" Type="http://schemas.openxmlformats.org/officeDocument/2006/relationships/image" Target="../media/image51.png"/><Relationship Id="rId10" Type="http://schemas.openxmlformats.org/officeDocument/2006/relationships/hyperlink" Target="http://excel.bizforms.co.kr/form/form_view/form_3394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50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hyperlink" Target="http://excel.bizforms.co.kr/form/form_view/form_3394.asp" TargetMode="External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7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54.png"/><Relationship Id="rId5" Type="http://schemas.openxmlformats.org/officeDocument/2006/relationships/image" Target="../media/image44.png"/><Relationship Id="rId15" Type="http://schemas.openxmlformats.org/officeDocument/2006/relationships/image" Target="../media/image56.png"/><Relationship Id="rId10" Type="http://schemas.openxmlformats.org/officeDocument/2006/relationships/image" Target="../media/image53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5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hyperlink" Target="http://excel.bizforms.co.kr/form/form_view/form_3394.asp" TargetMode="External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6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54.png"/><Relationship Id="rId5" Type="http://schemas.openxmlformats.org/officeDocument/2006/relationships/image" Target="../media/image44.png"/><Relationship Id="rId15" Type="http://schemas.openxmlformats.org/officeDocument/2006/relationships/image" Target="../media/image47.png"/><Relationship Id="rId10" Type="http://schemas.openxmlformats.org/officeDocument/2006/relationships/image" Target="../media/image53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5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hyperlink" Target="http://excel.bizforms.co.kr/form/form_view/form_3394.asp" TargetMode="External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7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54.png"/><Relationship Id="rId5" Type="http://schemas.openxmlformats.org/officeDocument/2006/relationships/image" Target="../media/image44.png"/><Relationship Id="rId15" Type="http://schemas.openxmlformats.org/officeDocument/2006/relationships/image" Target="../media/image56.png"/><Relationship Id="rId10" Type="http://schemas.openxmlformats.org/officeDocument/2006/relationships/image" Target="../media/image53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5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63</xdr:col>
      <xdr:colOff>0</xdr:colOff>
      <xdr:row>3</xdr:row>
      <xdr:rowOff>209550</xdr:rowOff>
    </xdr:to>
    <xdr:grpSp>
      <xdr:nvGrpSpPr>
        <xdr:cNvPr id="13888" name="Group 185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14003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14021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4022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4023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4024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4025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EFF7FF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14004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14005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4006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4007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4008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10433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10434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10435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14012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10437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14014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10439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14016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10441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14018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10443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14020" name="Picture 1852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52</xdr:col>
      <xdr:colOff>133350</xdr:colOff>
      <xdr:row>2</xdr:row>
      <xdr:rowOff>95250</xdr:rowOff>
    </xdr:from>
    <xdr:to>
      <xdr:col>59</xdr:col>
      <xdr:colOff>38100</xdr:colOff>
      <xdr:row>3</xdr:row>
      <xdr:rowOff>85725</xdr:rowOff>
    </xdr:to>
    <xdr:sp macro="" textlink="" fLocksText="0">
      <xdr:nvSpPr>
        <xdr:cNvPr id="10444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  <xdr:twoCellAnchor>
    <xdr:from>
      <xdr:col>47</xdr:col>
      <xdr:colOff>38100</xdr:colOff>
      <xdr:row>6</xdr:row>
      <xdr:rowOff>114300</xdr:rowOff>
    </xdr:from>
    <xdr:to>
      <xdr:col>64</xdr:col>
      <xdr:colOff>104775</xdr:colOff>
      <xdr:row>16</xdr:row>
      <xdr:rowOff>19050</xdr:rowOff>
    </xdr:to>
    <xdr:grpSp>
      <xdr:nvGrpSpPr>
        <xdr:cNvPr id="13890" name="Group 320"/>
        <xdr:cNvGrpSpPr>
          <a:grpSpLocks/>
        </xdr:cNvGrpSpPr>
      </xdr:nvGrpSpPr>
      <xdr:grpSpPr bwMode="auto">
        <a:xfrm>
          <a:off x="9439275" y="1600200"/>
          <a:ext cx="3467100" cy="2381250"/>
          <a:chOff x="1003" y="169"/>
          <a:chExt cx="364" cy="250"/>
        </a:xfrm>
      </xdr:grpSpPr>
      <xdr:pic>
        <xdr:nvPicPr>
          <xdr:cNvPr id="14001" name="Picture 321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3" y="169"/>
            <a:ext cx="364" cy="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002" name="Picture 322" descr="매크로">
            <a:hlinkClick xmlns:r="http://schemas.openxmlformats.org/officeDocument/2006/relationships" r:id="rId1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0" y="346"/>
            <a:ext cx="147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5</xdr:row>
      <xdr:rowOff>114300</xdr:rowOff>
    </xdr:from>
    <xdr:to>
      <xdr:col>46</xdr:col>
      <xdr:colOff>152400</xdr:colOff>
      <xdr:row>263</xdr:row>
      <xdr:rowOff>209550</xdr:rowOff>
    </xdr:to>
    <xdr:grpSp>
      <xdr:nvGrpSpPr>
        <xdr:cNvPr id="13891" name="Group 333"/>
        <xdr:cNvGrpSpPr>
          <a:grpSpLocks/>
        </xdr:cNvGrpSpPr>
      </xdr:nvGrpSpPr>
      <xdr:grpSpPr bwMode="auto">
        <a:xfrm>
          <a:off x="0" y="1352550"/>
          <a:ext cx="9353550" cy="63988950"/>
          <a:chOff x="0" y="142"/>
          <a:chExt cx="982" cy="6718"/>
        </a:xfrm>
      </xdr:grpSpPr>
      <xdr:pic>
        <xdr:nvPicPr>
          <xdr:cNvPr id="13892" name="Picture 323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825"/>
          <a:stretch>
            <a:fillRect/>
          </a:stretch>
        </xdr:blipFill>
        <xdr:spPr bwMode="auto">
          <a:xfrm>
            <a:off x="0" y="6006"/>
            <a:ext cx="982" cy="8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893" name="Picture 301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" y="2576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894" name="Rectangle 33"/>
          <xdr:cNvSpPr>
            <a:spLocks noChangeArrowheads="1"/>
          </xdr:cNvSpPr>
        </xdr:nvSpPr>
        <xdr:spPr bwMode="auto">
          <a:xfrm>
            <a:off x="42" y="2576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895" name="Picture 246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" y="4344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896" name="Picture 227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" y="1822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897" name="Picture 217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963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898" name="Picture 210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210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899" name="Rectangle 33"/>
          <xdr:cNvSpPr>
            <a:spLocks noChangeArrowheads="1"/>
          </xdr:cNvSpPr>
        </xdr:nvSpPr>
        <xdr:spPr bwMode="auto">
          <a:xfrm>
            <a:off x="41" y="208"/>
            <a:ext cx="914" cy="433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35" name="Text Box 22"/>
          <xdr:cNvSpPr txBox="1">
            <a:spLocks noChangeArrowheads="1"/>
          </xdr:cNvSpPr>
        </xdr:nvSpPr>
        <xdr:spPr bwMode="auto">
          <a:xfrm>
            <a:off x="19" y="142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0336" name="Text Box 24"/>
          <xdr:cNvSpPr txBox="1">
            <a:spLocks noChangeArrowheads="1"/>
          </xdr:cNvSpPr>
        </xdr:nvSpPr>
        <xdr:spPr bwMode="auto">
          <a:xfrm>
            <a:off x="54" y="146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공정목록</a:t>
            </a:r>
          </a:p>
        </xdr:txBody>
      </xdr:sp>
      <xdr:sp macro="" textlink="">
        <xdr:nvSpPr>
          <xdr:cNvPr id="10337" name="Text Box 25"/>
          <xdr:cNvSpPr txBox="1">
            <a:spLocks noChangeArrowheads="1"/>
          </xdr:cNvSpPr>
        </xdr:nvSpPr>
        <xdr:spPr bwMode="auto">
          <a:xfrm>
            <a:off x="148" y="163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공사 진행의 단계별 주요 공정을 입력하세요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0348" name="Text Box 22"/>
          <xdr:cNvSpPr txBox="1">
            <a:spLocks noChangeArrowheads="1"/>
          </xdr:cNvSpPr>
        </xdr:nvSpPr>
        <xdr:spPr bwMode="auto">
          <a:xfrm>
            <a:off x="19" y="871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349" name="Text Box 24"/>
          <xdr:cNvSpPr txBox="1">
            <a:spLocks noChangeArrowheads="1"/>
          </xdr:cNvSpPr>
        </xdr:nvSpPr>
        <xdr:spPr bwMode="auto">
          <a:xfrm>
            <a:off x="54" y="876"/>
            <a:ext cx="129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공사원가목록</a:t>
            </a:r>
          </a:p>
        </xdr:txBody>
      </xdr:sp>
      <xdr:sp macro="" textlink="">
        <xdr:nvSpPr>
          <xdr:cNvPr id="10350" name="Text Box 25"/>
          <xdr:cNvSpPr txBox="1">
            <a:spLocks noChangeArrowheads="1"/>
          </xdr:cNvSpPr>
        </xdr:nvSpPr>
        <xdr:spPr bwMode="auto">
          <a:xfrm>
            <a:off x="191" y="892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공사원가목록을 구분하여 세목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비목별로 입력할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906" name="Rectangle 33"/>
          <xdr:cNvSpPr>
            <a:spLocks noChangeArrowheads="1"/>
          </xdr:cNvSpPr>
        </xdr:nvSpPr>
        <xdr:spPr bwMode="auto">
          <a:xfrm>
            <a:off x="41" y="959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907" name="Picture 118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1" y="413"/>
            <a:ext cx="253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908" name="AutoShape 121"/>
          <xdr:cNvSpPr>
            <a:spLocks noChangeArrowheads="1"/>
          </xdr:cNvSpPr>
        </xdr:nvSpPr>
        <xdr:spPr bwMode="auto">
          <a:xfrm>
            <a:off x="43" y="1589"/>
            <a:ext cx="901" cy="84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62" name="Rectangle 35"/>
          <xdr:cNvSpPr>
            <a:spLocks noChangeArrowheads="1"/>
          </xdr:cNvSpPr>
        </xdr:nvSpPr>
        <xdr:spPr bwMode="auto">
          <a:xfrm>
            <a:off x="61" y="1595"/>
            <a:ext cx="857" cy="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공사원가목록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비목 크게 세가지 카테고리로 공사원가목록을 입력할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0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세목항목 아래 비목이 있을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세목명을 입력 비목항목에 해당 세목에 속하는 비목을 입력하시면 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0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예시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)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재료비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-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간접재료비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-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주요재료비</a:t>
            </a:r>
          </a:p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</a:t>
            </a:r>
          </a:p>
          <a:p>
            <a:pPr algn="l" rtl="0">
              <a:lnSpc>
                <a:spcPts val="1000"/>
              </a:lnSpc>
              <a:defRPr sz="1000"/>
            </a:pPr>
            <a:endParaRPr lang="ko-KR" altLang="en-US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sp macro="" textlink="">
        <xdr:nvSpPr>
          <xdr:cNvPr id="10363" name="Text Box 22"/>
          <xdr:cNvSpPr txBox="1">
            <a:spLocks noChangeArrowheads="1"/>
          </xdr:cNvSpPr>
        </xdr:nvSpPr>
        <xdr:spPr bwMode="auto">
          <a:xfrm>
            <a:off x="19" y="1729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0364" name="Text Box 24"/>
          <xdr:cNvSpPr txBox="1">
            <a:spLocks noChangeArrowheads="1"/>
          </xdr:cNvSpPr>
        </xdr:nvSpPr>
        <xdr:spPr bwMode="auto">
          <a:xfrm>
            <a:off x="54" y="1734"/>
            <a:ext cx="10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거래처목록</a:t>
            </a:r>
          </a:p>
        </xdr:txBody>
      </xdr:sp>
      <xdr:sp macro="" textlink="">
        <xdr:nvSpPr>
          <xdr:cNvPr id="10365" name="Text Box 25"/>
          <xdr:cNvSpPr txBox="1">
            <a:spLocks noChangeArrowheads="1"/>
          </xdr:cNvSpPr>
        </xdr:nvSpPr>
        <xdr:spPr bwMode="auto">
          <a:xfrm>
            <a:off x="169" y="1750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거래처와 공사관련 정보를 입력할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913" name="AutoShape 137"/>
          <xdr:cNvSpPr>
            <a:spLocks noChangeArrowheads="1"/>
          </xdr:cNvSpPr>
        </xdr:nvSpPr>
        <xdr:spPr bwMode="auto">
          <a:xfrm>
            <a:off x="43" y="2289"/>
            <a:ext cx="901" cy="136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78" name="Rectangle 35"/>
          <xdr:cNvSpPr>
            <a:spLocks noChangeArrowheads="1"/>
          </xdr:cNvSpPr>
        </xdr:nvSpPr>
        <xdr:spPr bwMode="auto">
          <a:xfrm>
            <a:off x="61" y="2296"/>
            <a:ext cx="867" cy="12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거래처입력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거래처명을 입력하고 매입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매출을 구분하여 입력할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매입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매출을 구분하여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거래처현황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시트에 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도급금액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공사시작일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공사종료일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 등 공사관련 정보를 입력하면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거래처별원장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시트에서 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공사시작일과 공사종료일을 입력하셔야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거래처별원장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시트에 내역이 정확히 추출됩니다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정렬하기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항목별로 오름차순으로 정렬이 가능합니다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새로고침 버튼을 클릭하면 다시 재정렬할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10382" name="Text Box 22"/>
          <xdr:cNvSpPr txBox="1">
            <a:spLocks noChangeArrowheads="1"/>
          </xdr:cNvSpPr>
        </xdr:nvSpPr>
        <xdr:spPr bwMode="auto">
          <a:xfrm>
            <a:off x="19" y="3367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10383" name="Text Box 24"/>
          <xdr:cNvSpPr txBox="1">
            <a:spLocks noChangeArrowheads="1"/>
          </xdr:cNvSpPr>
        </xdr:nvSpPr>
        <xdr:spPr bwMode="auto">
          <a:xfrm>
            <a:off x="54" y="3372"/>
            <a:ext cx="150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공사원가계산서</a:t>
            </a:r>
          </a:p>
        </xdr:txBody>
      </xdr:sp>
      <xdr:sp macro="" textlink="">
        <xdr:nvSpPr>
          <xdr:cNvPr id="10384" name="Text Box 25"/>
          <xdr:cNvSpPr txBox="1">
            <a:spLocks noChangeArrowheads="1"/>
          </xdr:cNvSpPr>
        </xdr:nvSpPr>
        <xdr:spPr bwMode="auto">
          <a:xfrm>
            <a:off x="210" y="3388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공사기간별로 공사원가계산서를 추출할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918" name="AutoShape 156"/>
          <xdr:cNvSpPr>
            <a:spLocks noChangeArrowheads="1"/>
          </xdr:cNvSpPr>
        </xdr:nvSpPr>
        <xdr:spPr bwMode="auto">
          <a:xfrm>
            <a:off x="43" y="4033"/>
            <a:ext cx="901" cy="131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97" name="Rectangle 35"/>
          <xdr:cNvSpPr>
            <a:spLocks noChangeArrowheads="1"/>
          </xdr:cNvSpPr>
        </xdr:nvSpPr>
        <xdr:spPr bwMode="auto">
          <a:xfrm>
            <a:off x="61" y="4040"/>
            <a:ext cx="857" cy="1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공사기간을 입력하고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공사원가금액이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※ [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거래내역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]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시트에 입력된 총 거래내역에 대한 공사원가금액이 추출됩니다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추출내역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-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-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비목별로 합계금액이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클릭하신 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자동으로 내역이 추출된 페이지까지</a:t>
            </a:r>
          </a:p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미리보기 및 출력을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10398" name="Text Box 22"/>
          <xdr:cNvSpPr txBox="1">
            <a:spLocks noChangeArrowheads="1"/>
          </xdr:cNvSpPr>
        </xdr:nvSpPr>
        <xdr:spPr bwMode="auto">
          <a:xfrm>
            <a:off x="19" y="4251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6</a:t>
            </a:r>
          </a:p>
        </xdr:txBody>
      </xdr:sp>
      <xdr:sp macro="" textlink="">
        <xdr:nvSpPr>
          <xdr:cNvPr id="10399" name="Text Box 24"/>
          <xdr:cNvSpPr txBox="1">
            <a:spLocks noChangeArrowheads="1"/>
          </xdr:cNvSpPr>
        </xdr:nvSpPr>
        <xdr:spPr bwMode="auto">
          <a:xfrm>
            <a:off x="54" y="4256"/>
            <a:ext cx="10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거래내역서</a:t>
            </a:r>
          </a:p>
        </xdr:txBody>
      </xdr:sp>
      <xdr:sp macro="" textlink="">
        <xdr:nvSpPr>
          <xdr:cNvPr id="10400" name="Text Box 25"/>
          <xdr:cNvSpPr txBox="1">
            <a:spLocks noChangeArrowheads="1"/>
          </xdr:cNvSpPr>
        </xdr:nvSpPr>
        <xdr:spPr bwMode="auto">
          <a:xfrm>
            <a:off x="169" y="4272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거래처명을 기준으로 거래내역을 추출할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923" name="Rectangle 33"/>
          <xdr:cNvSpPr>
            <a:spLocks noChangeArrowheads="1"/>
          </xdr:cNvSpPr>
        </xdr:nvSpPr>
        <xdr:spPr bwMode="auto">
          <a:xfrm>
            <a:off x="39" y="4340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924" name="AutoShape 163"/>
          <xdr:cNvSpPr>
            <a:spLocks noChangeArrowheads="1"/>
          </xdr:cNvSpPr>
        </xdr:nvSpPr>
        <xdr:spPr bwMode="auto">
          <a:xfrm>
            <a:off x="43" y="4889"/>
            <a:ext cx="901" cy="149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04" name="Rectangle 35"/>
          <xdr:cNvSpPr>
            <a:spLocks noChangeArrowheads="1"/>
          </xdr:cNvSpPr>
        </xdr:nvSpPr>
        <xdr:spPr bwMode="auto">
          <a:xfrm>
            <a:off x="61" y="4896"/>
            <a:ext cx="857" cy="1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거래처명을 선택하면 해당 거래처의 거래내역이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거래처목록에 입력된 공사시작일과 공사종료일을 기준으로 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공정율계산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도급금액 대비 총청구금액 합계를 계산하여 공정율이 계산됩니다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추출내역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공사기간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도금금액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총청구금액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공정율 등의 요약정보와 세부내역이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클릭하신 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자동으로 내역이 추출된 페이지까지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미리보기 및 출력을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10415" name="Text Box 22"/>
          <xdr:cNvSpPr txBox="1">
            <a:spLocks noChangeArrowheads="1"/>
          </xdr:cNvSpPr>
        </xdr:nvSpPr>
        <xdr:spPr bwMode="auto">
          <a:xfrm>
            <a:off x="19" y="5941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8</a:t>
            </a:r>
          </a:p>
        </xdr:txBody>
      </xdr:sp>
      <xdr:sp macro="" textlink="">
        <xdr:nvSpPr>
          <xdr:cNvPr id="10416" name="Text Box 24"/>
          <xdr:cNvSpPr txBox="1">
            <a:spLocks noChangeArrowheads="1"/>
          </xdr:cNvSpPr>
        </xdr:nvSpPr>
        <xdr:spPr bwMode="auto">
          <a:xfrm>
            <a:off x="54" y="5946"/>
            <a:ext cx="136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10417" name="Text Box 25"/>
          <xdr:cNvSpPr txBox="1">
            <a:spLocks noChangeArrowheads="1"/>
          </xdr:cNvSpPr>
        </xdr:nvSpPr>
        <xdr:spPr bwMode="auto">
          <a:xfrm>
            <a:off x="199" y="5962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0342" name="Rectangle 35"/>
          <xdr:cNvSpPr>
            <a:spLocks noChangeArrowheads="1"/>
          </xdr:cNvSpPr>
        </xdr:nvSpPr>
        <xdr:spPr bwMode="auto">
          <a:xfrm>
            <a:off x="412" y="510"/>
            <a:ext cx="350" cy="103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공정명 입력하기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 진행의 단계별 주요 공정명을 입력하세요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거래처별 현황 시트에서 입력된 공정별로 거래처 현황을 파악할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pic>
        <xdr:nvPicPr>
          <xdr:cNvPr id="13930" name="Picture 208"/>
          <xdr:cNvPicPr>
            <a:picLocks noChangeAspect="1" noChangeArrowheads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3" y="438"/>
            <a:ext cx="252" cy="335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31" name="Picture 213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3" y="411"/>
            <a:ext cx="12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932" name="Line 216"/>
          <xdr:cNvSpPr>
            <a:spLocks noChangeShapeType="1"/>
          </xdr:cNvSpPr>
        </xdr:nvSpPr>
        <xdr:spPr bwMode="auto">
          <a:xfrm rot="5400000">
            <a:off x="398" y="541"/>
            <a:ext cx="0" cy="27"/>
          </a:xfrm>
          <a:prstGeom prst="line">
            <a:avLst/>
          </a:prstGeom>
          <a:noFill/>
          <a:ln w="9525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13933" name="Picture 212"/>
          <xdr:cNvPicPr>
            <a:picLocks noChangeAspect="1" noChangeArrowheads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6" y="436"/>
            <a:ext cx="121" cy="3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34" name="Picture 218"/>
          <xdr:cNvPicPr>
            <a:picLocks noChangeAspect="1" noChangeArrowheads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6" y="1112"/>
            <a:ext cx="505" cy="444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35" name="Picture 220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6" y="1087"/>
            <a:ext cx="509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59" name="Oval 219"/>
          <xdr:cNvSpPr>
            <a:spLocks noChangeArrowheads="1"/>
          </xdr:cNvSpPr>
        </xdr:nvSpPr>
        <xdr:spPr bwMode="auto">
          <a:xfrm>
            <a:off x="676" y="110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3937" name="Rectangle 33"/>
          <xdr:cNvSpPr>
            <a:spLocks noChangeArrowheads="1"/>
          </xdr:cNvSpPr>
        </xdr:nvSpPr>
        <xdr:spPr bwMode="auto">
          <a:xfrm>
            <a:off x="39" y="1818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938" name="Picture 228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8" y="1935"/>
            <a:ext cx="328" cy="37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39" name="Picture 230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" y="1977"/>
            <a:ext cx="900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940" name="Picture 231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8" y="1911"/>
            <a:ext cx="3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72" name="Oval 232"/>
          <xdr:cNvSpPr>
            <a:spLocks noChangeArrowheads="1"/>
          </xdr:cNvSpPr>
        </xdr:nvSpPr>
        <xdr:spPr bwMode="auto">
          <a:xfrm>
            <a:off x="589" y="191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3942" name="Picture 236"/>
          <xdr:cNvPicPr>
            <a:picLocks noChangeAspect="1" noChangeArrowheads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3462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943" name="Rectangle 33"/>
          <xdr:cNvSpPr>
            <a:spLocks noChangeArrowheads="1"/>
          </xdr:cNvSpPr>
        </xdr:nvSpPr>
        <xdr:spPr bwMode="auto">
          <a:xfrm>
            <a:off x="39" y="3459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944" name="Picture 238"/>
          <xdr:cNvPicPr>
            <a:picLocks noChangeAspect="1" noChangeArrowheads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" y="3523"/>
            <a:ext cx="164" cy="97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45" name="Picture 239"/>
          <xdr:cNvPicPr>
            <a:picLocks noChangeAspect="1" noChangeArrowheads="1"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" y="3630"/>
            <a:ext cx="109" cy="68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46" name="Picture 241"/>
          <xdr:cNvPicPr>
            <a:picLocks noChangeAspect="1" noChangeArrowheads="1"/>
          </xdr:cNvPicPr>
        </xdr:nvPicPr>
        <xdr:blipFill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" y="3730"/>
            <a:ext cx="685" cy="26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47" name="Picture 242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7" y="3706"/>
            <a:ext cx="68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83" name="Oval 243"/>
          <xdr:cNvSpPr>
            <a:spLocks noChangeArrowheads="1"/>
          </xdr:cNvSpPr>
        </xdr:nvSpPr>
        <xdr:spPr bwMode="auto">
          <a:xfrm>
            <a:off x="750" y="3715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484" name="Oval 244"/>
          <xdr:cNvSpPr>
            <a:spLocks noChangeArrowheads="1"/>
          </xdr:cNvSpPr>
        </xdr:nvSpPr>
        <xdr:spPr bwMode="auto">
          <a:xfrm>
            <a:off x="769" y="3505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10485" name="Oval 245"/>
          <xdr:cNvSpPr>
            <a:spLocks noChangeArrowheads="1"/>
          </xdr:cNvSpPr>
        </xdr:nvSpPr>
        <xdr:spPr bwMode="auto">
          <a:xfrm>
            <a:off x="721" y="361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31</a:t>
            </a:r>
          </a:p>
        </xdr:txBody>
      </xdr:sp>
      <xdr:pic>
        <xdr:nvPicPr>
          <xdr:cNvPr id="13951" name="Picture 247"/>
          <xdr:cNvPicPr>
            <a:picLocks noChangeAspect="1" noChangeArrowheads="1"/>
          </xdr:cNvPicPr>
        </xdr:nvPicPr>
        <xdr:blipFill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3" y="4579"/>
            <a:ext cx="673" cy="28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52" name="Picture 248"/>
          <xdr:cNvPicPr>
            <a:picLocks noChangeAspect="1" noChangeArrowheads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5" y="4450"/>
            <a:ext cx="123" cy="97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53" name="Picture 249"/>
          <xdr:cNvPicPr>
            <a:picLocks noChangeAspect="1" noChangeArrowheads="1"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1" y="4449"/>
            <a:ext cx="109" cy="6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490" name="Oval 250"/>
          <xdr:cNvSpPr>
            <a:spLocks noChangeArrowheads="1"/>
          </xdr:cNvSpPr>
        </xdr:nvSpPr>
        <xdr:spPr bwMode="auto">
          <a:xfrm>
            <a:off x="607" y="442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10491" name="Oval 251"/>
          <xdr:cNvSpPr>
            <a:spLocks noChangeArrowheads="1"/>
          </xdr:cNvSpPr>
        </xdr:nvSpPr>
        <xdr:spPr bwMode="auto">
          <a:xfrm>
            <a:off x="744" y="442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31</a:t>
            </a:r>
          </a:p>
        </xdr:txBody>
      </xdr:sp>
      <xdr:sp macro="" textlink="">
        <xdr:nvSpPr>
          <xdr:cNvPr id="10492" name="Oval 252"/>
          <xdr:cNvSpPr>
            <a:spLocks noChangeArrowheads="1"/>
          </xdr:cNvSpPr>
        </xdr:nvSpPr>
        <xdr:spPr bwMode="auto">
          <a:xfrm>
            <a:off x="772" y="4564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493" name="Text Box 22"/>
          <xdr:cNvSpPr txBox="1">
            <a:spLocks noChangeArrowheads="1"/>
          </xdr:cNvSpPr>
        </xdr:nvSpPr>
        <xdr:spPr bwMode="auto">
          <a:xfrm>
            <a:off x="19" y="5135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7</a:t>
            </a:r>
          </a:p>
        </xdr:txBody>
      </xdr:sp>
      <xdr:sp macro="" textlink="">
        <xdr:nvSpPr>
          <xdr:cNvPr id="10494" name="Text Box 24"/>
          <xdr:cNvSpPr txBox="1">
            <a:spLocks noChangeArrowheads="1"/>
          </xdr:cNvSpPr>
        </xdr:nvSpPr>
        <xdr:spPr bwMode="auto">
          <a:xfrm>
            <a:off x="54" y="5140"/>
            <a:ext cx="10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거래처현황</a:t>
            </a:r>
          </a:p>
        </xdr:txBody>
      </xdr:sp>
      <xdr:sp macro="" textlink="">
        <xdr:nvSpPr>
          <xdr:cNvPr id="10495" name="Text Box 25"/>
          <xdr:cNvSpPr txBox="1">
            <a:spLocks noChangeArrowheads="1"/>
          </xdr:cNvSpPr>
        </xdr:nvSpPr>
        <xdr:spPr bwMode="auto">
          <a:xfrm>
            <a:off x="169" y="5156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거래처명을 기준으로 거래내역을 추출할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13960" name="Picture 256"/>
          <xdr:cNvPicPr>
            <a:picLocks noChangeAspect="1" noChangeArrowheads="1"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5227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961" name="Rectangle 33"/>
          <xdr:cNvSpPr>
            <a:spLocks noChangeArrowheads="1"/>
          </xdr:cNvSpPr>
        </xdr:nvSpPr>
        <xdr:spPr bwMode="auto">
          <a:xfrm>
            <a:off x="40" y="5222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962" name="Picture 260"/>
          <xdr:cNvPicPr>
            <a:picLocks noChangeAspect="1" noChangeArrowheads="1"/>
          </xdr:cNvPicPr>
        </xdr:nvPicPr>
        <xdr:blipFill>
          <a:blip xmlns:r="http://schemas.openxmlformats.org/officeDocument/2006/relationships" r:embed="rId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" y="5350"/>
            <a:ext cx="332" cy="4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63" name="Picture 262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2" y="4554"/>
            <a:ext cx="682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964" name="Picture 263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" y="5397"/>
            <a:ext cx="88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965" name="Picture 264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" y="5325"/>
            <a:ext cx="33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505" name="Oval 265"/>
          <xdr:cNvSpPr>
            <a:spLocks noChangeArrowheads="1"/>
          </xdr:cNvSpPr>
        </xdr:nvSpPr>
        <xdr:spPr bwMode="auto">
          <a:xfrm>
            <a:off x="165" y="533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0508" name="Oval 268"/>
          <xdr:cNvSpPr>
            <a:spLocks noChangeArrowheads="1"/>
          </xdr:cNvSpPr>
        </xdr:nvSpPr>
        <xdr:spPr bwMode="auto">
          <a:xfrm>
            <a:off x="388" y="533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3968" name="AutoShape 269"/>
          <xdr:cNvSpPr>
            <a:spLocks noChangeArrowheads="1"/>
          </xdr:cNvSpPr>
        </xdr:nvSpPr>
        <xdr:spPr bwMode="auto">
          <a:xfrm>
            <a:off x="43" y="5721"/>
            <a:ext cx="901" cy="12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10" name="Rectangle 35"/>
          <xdr:cNvSpPr>
            <a:spLocks noChangeArrowheads="1"/>
          </xdr:cNvSpPr>
        </xdr:nvSpPr>
        <xdr:spPr bwMode="auto">
          <a:xfrm>
            <a:off x="61" y="5728"/>
            <a:ext cx="857" cy="1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 버튼을 클릭하면 거래처목록에 표시된 거래처별로 매입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매출을 구분하여 전체현황을 파악할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추출내역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도급금액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공사시작일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공사종료일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도금금액잔액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공정율 등이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클릭하신 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자동으로 내역이 추출된 페이지까지</a:t>
            </a:r>
          </a:p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미리보기 및 출력을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10511" name="Text Box 22"/>
          <xdr:cNvSpPr txBox="1">
            <a:spLocks noChangeArrowheads="1"/>
          </xdr:cNvSpPr>
        </xdr:nvSpPr>
        <xdr:spPr bwMode="auto">
          <a:xfrm>
            <a:off x="19" y="2483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10512" name="Text Box 24"/>
          <xdr:cNvSpPr txBox="1">
            <a:spLocks noChangeArrowheads="1"/>
          </xdr:cNvSpPr>
        </xdr:nvSpPr>
        <xdr:spPr bwMode="auto">
          <a:xfrm>
            <a:off x="54" y="2488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거래내역</a:t>
            </a:r>
          </a:p>
        </xdr:txBody>
      </xdr:sp>
      <xdr:sp macro="" textlink="">
        <xdr:nvSpPr>
          <xdr:cNvPr id="10513" name="Text Box 25"/>
          <xdr:cNvSpPr txBox="1">
            <a:spLocks noChangeArrowheads="1"/>
          </xdr:cNvSpPr>
        </xdr:nvSpPr>
        <xdr:spPr bwMode="auto">
          <a:xfrm>
            <a:off x="152" y="2504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거래처별로 공사관련 비용내역을 입력할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13973" name="Picture 278"/>
          <xdr:cNvPicPr>
            <a:picLocks noChangeAspect="1" noChangeArrowheads="1"/>
          </xdr:cNvPicPr>
        </xdr:nvPicPr>
        <xdr:blipFill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11" y="2704"/>
            <a:ext cx="109" cy="3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74" name="Picture 279"/>
          <xdr:cNvPicPr>
            <a:picLocks noChangeAspect="1" noChangeArrowheads="1"/>
          </xdr:cNvPicPr>
        </xdr:nvPicPr>
        <xdr:blipFill>
          <a:blip xmlns:r="http://schemas.openxmlformats.org/officeDocument/2006/relationships" r:embed="rId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" y="2689"/>
            <a:ext cx="543" cy="57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75" name="Picture 281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" y="2851"/>
            <a:ext cx="873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976" name="Picture 282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" y="2664"/>
            <a:ext cx="542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977" name="Picture 285"/>
          <xdr:cNvPicPr>
            <a:picLocks noChangeAspect="1" noChangeArrowheads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" y="2876"/>
            <a:ext cx="873" cy="12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78" name="Picture 286"/>
          <xdr:cNvPicPr>
            <a:picLocks noChangeAspect="1" noChangeArrowheads="1"/>
          </xdr:cNvPicPr>
        </xdr:nvPicPr>
        <xdr:blipFill>
          <a:blip xmlns:r="http://schemas.openxmlformats.org/officeDocument/2006/relationships" r:embed="rId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" y="2810"/>
            <a:ext cx="875" cy="37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79" name="Picture 287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" y="2785"/>
            <a:ext cx="873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980" name="Picture 290"/>
          <xdr:cNvPicPr>
            <a:picLocks noChangeAspect="1" noChangeArrowheads="1"/>
          </xdr:cNvPicPr>
        </xdr:nvPicPr>
        <xdr:blipFill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25" y="2704"/>
            <a:ext cx="109" cy="3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531" name="Oval 291"/>
          <xdr:cNvSpPr>
            <a:spLocks noChangeArrowheads="1"/>
          </xdr:cNvSpPr>
        </xdr:nvSpPr>
        <xdr:spPr bwMode="auto">
          <a:xfrm>
            <a:off x="919" y="279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10532" name="Oval 292"/>
          <xdr:cNvSpPr>
            <a:spLocks noChangeArrowheads="1"/>
          </xdr:cNvSpPr>
        </xdr:nvSpPr>
        <xdr:spPr bwMode="auto">
          <a:xfrm>
            <a:off x="919" y="2859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21</a:t>
            </a:r>
          </a:p>
        </xdr:txBody>
      </xdr:sp>
      <xdr:sp macro="" textlink="">
        <xdr:nvSpPr>
          <xdr:cNvPr id="10533" name="Oval 293"/>
          <xdr:cNvSpPr>
            <a:spLocks noChangeArrowheads="1"/>
          </xdr:cNvSpPr>
        </xdr:nvSpPr>
        <xdr:spPr bwMode="auto">
          <a:xfrm>
            <a:off x="583" y="2675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31</a:t>
            </a:r>
          </a:p>
        </xdr:txBody>
      </xdr:sp>
      <xdr:sp macro="" textlink="">
        <xdr:nvSpPr>
          <xdr:cNvPr id="10534" name="Oval 294"/>
          <xdr:cNvSpPr>
            <a:spLocks noChangeArrowheads="1"/>
          </xdr:cNvSpPr>
        </xdr:nvSpPr>
        <xdr:spPr bwMode="auto">
          <a:xfrm>
            <a:off x="803" y="2678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41</a:t>
            </a:r>
          </a:p>
        </xdr:txBody>
      </xdr:sp>
      <xdr:sp macro="" textlink="">
        <xdr:nvSpPr>
          <xdr:cNvPr id="10535" name="Oval 295"/>
          <xdr:cNvSpPr>
            <a:spLocks noChangeArrowheads="1"/>
          </xdr:cNvSpPr>
        </xdr:nvSpPr>
        <xdr:spPr bwMode="auto">
          <a:xfrm>
            <a:off x="913" y="2678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51</a:t>
            </a:r>
          </a:p>
        </xdr:txBody>
      </xdr:sp>
      <xdr:sp macro="" textlink="">
        <xdr:nvSpPr>
          <xdr:cNvPr id="13986" name="AutoShape 296"/>
          <xdr:cNvSpPr>
            <a:spLocks noChangeArrowheads="1"/>
          </xdr:cNvSpPr>
        </xdr:nvSpPr>
        <xdr:spPr bwMode="auto">
          <a:xfrm>
            <a:off x="43" y="3043"/>
            <a:ext cx="901" cy="222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537" name="Rectangle 35"/>
          <xdr:cNvSpPr>
            <a:spLocks noChangeArrowheads="1"/>
          </xdr:cNvSpPr>
        </xdr:nvSpPr>
        <xdr:spPr bwMode="auto">
          <a:xfrm>
            <a:off x="61" y="3050"/>
            <a:ext cx="903" cy="2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거래내역입력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거래명을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입력한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세목과 비목을 구분에 따라 자동으로 선택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공급가액을 입력하면 부가세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합계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잔액은 자동으로 계산됩니다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거래내역 입력 시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상태에서 입력하시고 매출일자에는 날짜만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차변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대변에는 금액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(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숫자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)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만 입력하셔야 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거래내역리스트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비목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적요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공급가액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부가세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합계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결재금액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잔액 등이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검색기간과 거래처명을 입력하고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해당 기간의 거래처만 검색하여 확인할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검색기간만 입력하시면 해당 기간 내의 거래내역을 확인하실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다시 모든 내역이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④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최근 날짜순으로 거래내역이 정렬됩니다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⑤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잔액계산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 합계금액에서 결제금액을 뺀 나머지 잔액이 계산됩니다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  <xdr:pic>
        <xdr:nvPicPr>
          <xdr:cNvPr id="13988" name="Picture 300"/>
          <xdr:cNvPicPr>
            <a:picLocks noChangeAspect="1" noChangeArrowheads="1"/>
          </xdr:cNvPicPr>
        </xdr:nvPicPr>
        <xdr:blipFill>
          <a:blip xmlns:r="http://schemas.openxmlformats.org/officeDocument/2006/relationships" r:embed="rId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" y="2002"/>
            <a:ext cx="885" cy="19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474" name="Oval 234"/>
          <xdr:cNvSpPr>
            <a:spLocks noChangeArrowheads="1"/>
          </xdr:cNvSpPr>
        </xdr:nvSpPr>
        <xdr:spPr bwMode="auto">
          <a:xfrm>
            <a:off x="45" y="1977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3990" name="Picture 305"/>
          <xdr:cNvPicPr>
            <a:picLocks noChangeAspect="1" noChangeArrowheads="1"/>
          </xdr:cNvPicPr>
        </xdr:nvPicPr>
        <xdr:blipFill>
          <a:blip xmlns:r="http://schemas.openxmlformats.org/officeDocument/2006/relationships" r:embed="rId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4" y="6114"/>
            <a:ext cx="558" cy="392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91" name="Picture 306"/>
          <xdr:cNvPicPr>
            <a:picLocks noChangeAspect="1" noChangeArrowheads="1"/>
          </xdr:cNvPicPr>
        </xdr:nvPicPr>
        <xdr:blipFill>
          <a:blip xmlns:r="http://schemas.openxmlformats.org/officeDocument/2006/relationships" r:embed="rId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9" y="6214"/>
            <a:ext cx="338" cy="479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92" name="Picture 307"/>
          <xdr:cNvPicPr>
            <a:picLocks noChangeAspect="1" noChangeArrowheads="1"/>
          </xdr:cNvPicPr>
        </xdr:nvPicPr>
        <xdr:blipFill>
          <a:blip xmlns:r="http://schemas.openxmlformats.org/officeDocument/2006/relationships" r:embed="rId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6298"/>
            <a:ext cx="339" cy="479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993" name="Picture 313"/>
          <xdr:cNvPicPr>
            <a:picLocks noChangeAspect="1" noChangeArrowheads="1"/>
          </xdr:cNvPicPr>
        </xdr:nvPicPr>
        <xdr:blipFill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" y="5420"/>
            <a:ext cx="882" cy="262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499" name="Oval 259"/>
          <xdr:cNvSpPr>
            <a:spLocks noChangeArrowheads="1"/>
          </xdr:cNvSpPr>
        </xdr:nvSpPr>
        <xdr:spPr bwMode="auto">
          <a:xfrm>
            <a:off x="921" y="5408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3995" name="Picture 328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1" y="255"/>
            <a:ext cx="66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996" name="Line 329"/>
          <xdr:cNvSpPr>
            <a:spLocks noChangeShapeType="1"/>
          </xdr:cNvSpPr>
        </xdr:nvSpPr>
        <xdr:spPr bwMode="auto">
          <a:xfrm>
            <a:off x="481" y="322"/>
            <a:ext cx="0" cy="27"/>
          </a:xfrm>
          <a:prstGeom prst="line">
            <a:avLst/>
          </a:prstGeom>
          <a:noFill/>
          <a:ln w="9525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570" name="Rectangle 35"/>
          <xdr:cNvSpPr>
            <a:spLocks noChangeArrowheads="1"/>
          </xdr:cNvSpPr>
        </xdr:nvSpPr>
        <xdr:spPr bwMode="auto">
          <a:xfrm>
            <a:off x="434" y="343"/>
            <a:ext cx="364" cy="67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8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13998" name="Picture 326"/>
          <xdr:cNvPicPr>
            <a:picLocks noChangeAspect="1" noChangeArrowheads="1"/>
          </xdr:cNvPicPr>
        </xdr:nvPicPr>
        <xdr:blipFill>
          <a:blip xmlns:r="http://schemas.openxmlformats.org/officeDocument/2006/relationships" r:embed="rId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2" y="280"/>
            <a:ext cx="664" cy="43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3999" name="Line 331"/>
          <xdr:cNvSpPr>
            <a:spLocks noChangeShapeType="1"/>
          </xdr:cNvSpPr>
        </xdr:nvSpPr>
        <xdr:spPr bwMode="auto">
          <a:xfrm rot="5400000">
            <a:off x="530" y="441"/>
            <a:ext cx="0" cy="27"/>
          </a:xfrm>
          <a:prstGeom prst="line">
            <a:avLst/>
          </a:prstGeom>
          <a:noFill/>
          <a:ln w="9525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572" name="Rectangle 35"/>
          <xdr:cNvSpPr>
            <a:spLocks noChangeArrowheads="1"/>
          </xdr:cNvSpPr>
        </xdr:nvSpPr>
        <xdr:spPr bwMode="auto">
          <a:xfrm>
            <a:off x="544" y="429"/>
            <a:ext cx="364" cy="64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공정별 정렬하기</a:t>
            </a:r>
          </a:p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오름차순으로 공정명을 정렬할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304800</xdr:colOff>
      <xdr:row>4</xdr:row>
      <xdr:rowOff>123825</xdr:rowOff>
    </xdr:to>
    <xdr:grpSp>
      <xdr:nvGrpSpPr>
        <xdr:cNvPr id="6842" name="Group 346"/>
        <xdr:cNvGrpSpPr>
          <a:grpSpLocks/>
        </xdr:cNvGrpSpPr>
      </xdr:nvGrpSpPr>
      <xdr:grpSpPr bwMode="auto">
        <a:xfrm>
          <a:off x="0" y="0"/>
          <a:ext cx="12601575" cy="1428750"/>
          <a:chOff x="0" y="0"/>
          <a:chExt cx="1323" cy="150"/>
        </a:xfrm>
      </xdr:grpSpPr>
      <xdr:pic>
        <xdr:nvPicPr>
          <xdr:cNvPr id="6845" name="Picture 263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323" cy="1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846" name="Picture 264" descr="엑셀지식in">
            <a:hlinkClick xmlns:r="http://schemas.openxmlformats.org/officeDocument/2006/relationships" r:id="rId2" tooltip="비즈폼 엑셀상담 서비스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6" y="8"/>
            <a:ext cx="172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847" name="Picture 265" descr="엑셀상담서비스">
            <a:hlinkClick xmlns:r="http://schemas.openxmlformats.org/officeDocument/2006/relationships" r:id="rId4" tooltip="비즈폼 엑셀지식인(Tip)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77" y="8"/>
            <a:ext cx="144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848" name="Picture 266" descr="로고">
            <a:hlinkClick xmlns:r="http://schemas.openxmlformats.org/officeDocument/2006/relationships" r:id="rId6" tooltip="비즈폼 엑셀자동화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" y="8"/>
            <a:ext cx="234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849" name="Line 267"/>
          <xdr:cNvSpPr>
            <a:spLocks noChangeShapeType="1"/>
          </xdr:cNvSpPr>
        </xdr:nvSpPr>
        <xdr:spPr bwMode="auto">
          <a:xfrm>
            <a:off x="1175" y="13"/>
            <a:ext cx="0" cy="27"/>
          </a:xfrm>
          <a:prstGeom prst="line">
            <a:avLst/>
          </a:prstGeom>
          <a:noFill/>
          <a:ln w="9525">
            <a:solidFill>
              <a:srgbClr val="EFF7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 macro="[0]!하이퍼링크">
        <xdr:nvPicPr>
          <xdr:cNvPr id="6850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6851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852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6853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6854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6165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6166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6167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6858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6169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6860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6171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6862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6173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6864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6175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sp macro="" textlink="">
        <xdr:nvSpPr>
          <xdr:cNvPr id="6866" name="Rectangle 259"/>
          <xdr:cNvSpPr>
            <a:spLocks noChangeArrowheads="1"/>
          </xdr:cNvSpPr>
        </xdr:nvSpPr>
        <xdr:spPr bwMode="auto">
          <a:xfrm>
            <a:off x="8" y="121"/>
            <a:ext cx="132" cy="29"/>
          </a:xfrm>
          <a:prstGeom prst="rect">
            <a:avLst/>
          </a:prstGeom>
          <a:solidFill>
            <a:srgbClr val="2C4160"/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463" name="Text Box 260"/>
          <xdr:cNvSpPr txBox="1">
            <a:spLocks noChangeArrowheads="1"/>
          </xdr:cNvSpPr>
        </xdr:nvSpPr>
        <xdr:spPr bwMode="auto">
          <a:xfrm>
            <a:off x="21" y="122"/>
            <a:ext cx="106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32004" rIns="36576" bIns="32004" anchor="ctr"/>
          <a:lstStyle/>
          <a:p>
            <a:pPr algn="ctr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공정목록</a:t>
            </a:r>
          </a:p>
        </xdr:txBody>
      </xdr:sp>
      <xdr:pic>
        <xdr:nvPicPr>
          <xdr:cNvPr id="6868" name="Picture 345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13</xdr:col>
      <xdr:colOff>523875</xdr:colOff>
      <xdr:row>1</xdr:row>
      <xdr:rowOff>85725</xdr:rowOff>
    </xdr:from>
    <xdr:to>
      <xdr:col>15</xdr:col>
      <xdr:colOff>304800</xdr:colOff>
      <xdr:row>1</xdr:row>
      <xdr:rowOff>323850</xdr:rowOff>
    </xdr:to>
    <xdr:sp macro="" textlink="" fLocksText="0">
      <xdr:nvSpPr>
        <xdr:cNvPr id="6161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  <xdr:twoCellAnchor editAs="oneCell">
    <xdr:from>
      <xdr:col>3</xdr:col>
      <xdr:colOff>104775</xdr:colOff>
      <xdr:row>4</xdr:row>
      <xdr:rowOff>85725</xdr:rowOff>
    </xdr:from>
    <xdr:to>
      <xdr:col>4</xdr:col>
      <xdr:colOff>419100</xdr:colOff>
      <xdr:row>5</xdr:row>
      <xdr:rowOff>142875</xdr:rowOff>
    </xdr:to>
    <xdr:pic macro="[0]!공정별정렬">
      <xdr:nvPicPr>
        <xdr:cNvPr id="6844" name="Picture 36" descr="Untitled-1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1390650"/>
          <a:ext cx="10763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152400</xdr:colOff>
      <xdr:row>1</xdr:row>
      <xdr:rowOff>447675</xdr:rowOff>
    </xdr:to>
    <xdr:grpSp>
      <xdr:nvGrpSpPr>
        <xdr:cNvPr id="7853" name="Group 33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7857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7875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7876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7877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7878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7879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EFF7FF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7858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7859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7860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7861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7862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7189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7190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7191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7866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7193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7868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7195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7870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7197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7872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7199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7874" name="Picture 332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>
    <xdr:from>
      <xdr:col>1</xdr:col>
      <xdr:colOff>0</xdr:colOff>
      <xdr:row>3</xdr:row>
      <xdr:rowOff>57150</xdr:rowOff>
    </xdr:from>
    <xdr:to>
      <xdr:col>2</xdr:col>
      <xdr:colOff>495300</xdr:colOff>
      <xdr:row>4</xdr:row>
      <xdr:rowOff>123825</xdr:rowOff>
    </xdr:to>
    <xdr:sp macro="" textlink="">
      <xdr:nvSpPr>
        <xdr:cNvPr id="7854" name="Rectangle 259"/>
        <xdr:cNvSpPr>
          <a:spLocks noChangeArrowheads="1"/>
        </xdr:cNvSpPr>
      </xdr:nvSpPr>
      <xdr:spPr bwMode="auto">
        <a:xfrm>
          <a:off x="76200" y="1152525"/>
          <a:ext cx="1257300" cy="276225"/>
        </a:xfrm>
        <a:prstGeom prst="rect">
          <a:avLst/>
        </a:prstGeom>
        <a:solidFill>
          <a:srgbClr val="2C4160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123825</xdr:colOff>
      <xdr:row>3</xdr:row>
      <xdr:rowOff>66675</xdr:rowOff>
    </xdr:from>
    <xdr:to>
      <xdr:col>2</xdr:col>
      <xdr:colOff>371475</xdr:colOff>
      <xdr:row>4</xdr:row>
      <xdr:rowOff>104775</xdr:rowOff>
    </xdr:to>
    <xdr:sp macro="" textlink="">
      <xdr:nvSpPr>
        <xdr:cNvPr id="55556" name="Text Box 260"/>
        <xdr:cNvSpPr txBox="1">
          <a:spLocks noChangeArrowheads="1"/>
        </xdr:cNvSpPr>
      </xdr:nvSpPr>
      <xdr:spPr bwMode="auto">
        <a:xfrm>
          <a:off x="866775" y="4686300"/>
          <a:ext cx="1009650" cy="24765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공사원가목록</a:t>
          </a:r>
        </a:p>
      </xdr:txBody>
    </xdr:sp>
    <xdr:clientData/>
  </xdr:twoCellAnchor>
  <xdr:twoCellAnchor editAs="absolute">
    <xdr:from>
      <xdr:col>11</xdr:col>
      <xdr:colOff>371475</xdr:colOff>
      <xdr:row>1</xdr:row>
      <xdr:rowOff>85725</xdr:rowOff>
    </xdr:from>
    <xdr:to>
      <xdr:col>13</xdr:col>
      <xdr:colOff>152400</xdr:colOff>
      <xdr:row>1</xdr:row>
      <xdr:rowOff>323850</xdr:rowOff>
    </xdr:to>
    <xdr:sp macro="" textlink="" fLocksText="0">
      <xdr:nvSpPr>
        <xdr:cNvPr id="7476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323850</xdr:colOff>
      <xdr:row>1</xdr:row>
      <xdr:rowOff>447675</xdr:rowOff>
    </xdr:to>
    <xdr:grpSp>
      <xdr:nvGrpSpPr>
        <xdr:cNvPr id="2821" name="Group 395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2827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2845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46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47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48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849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EFF7FF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2828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2829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30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831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832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2100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2101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2102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2836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2104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2838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2106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2840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2108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2842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2110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2844" name="Picture 394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>
    <xdr:from>
      <xdr:col>1</xdr:col>
      <xdr:colOff>0</xdr:colOff>
      <xdr:row>3</xdr:row>
      <xdr:rowOff>57150</xdr:rowOff>
    </xdr:from>
    <xdr:to>
      <xdr:col>2</xdr:col>
      <xdr:colOff>933450</xdr:colOff>
      <xdr:row>4</xdr:row>
      <xdr:rowOff>123825</xdr:rowOff>
    </xdr:to>
    <xdr:sp macro="" textlink="">
      <xdr:nvSpPr>
        <xdr:cNvPr id="2822" name="Rectangle 259"/>
        <xdr:cNvSpPr>
          <a:spLocks noChangeArrowheads="1"/>
        </xdr:cNvSpPr>
      </xdr:nvSpPr>
      <xdr:spPr bwMode="auto">
        <a:xfrm>
          <a:off x="76200" y="1152525"/>
          <a:ext cx="1257300" cy="276225"/>
        </a:xfrm>
        <a:prstGeom prst="rect">
          <a:avLst/>
        </a:prstGeom>
        <a:solidFill>
          <a:srgbClr val="2C4160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123825</xdr:colOff>
      <xdr:row>3</xdr:row>
      <xdr:rowOff>66675</xdr:rowOff>
    </xdr:from>
    <xdr:to>
      <xdr:col>2</xdr:col>
      <xdr:colOff>809625</xdr:colOff>
      <xdr:row>4</xdr:row>
      <xdr:rowOff>104775</xdr:rowOff>
    </xdr:to>
    <xdr:sp macro="" textlink="">
      <xdr:nvSpPr>
        <xdr:cNvPr id="55556" name="Text Box 260"/>
        <xdr:cNvSpPr txBox="1">
          <a:spLocks noChangeArrowheads="1"/>
        </xdr:cNvSpPr>
      </xdr:nvSpPr>
      <xdr:spPr bwMode="auto">
        <a:xfrm>
          <a:off x="866775" y="4686300"/>
          <a:ext cx="1009650" cy="24765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거래처목록</a:t>
          </a:r>
        </a:p>
      </xdr:txBody>
    </xdr:sp>
    <xdr:clientData/>
  </xdr:twoCellAnchor>
  <xdr:twoCellAnchor editAs="absolute">
    <xdr:from>
      <xdr:col>10</xdr:col>
      <xdr:colOff>381000</xdr:colOff>
      <xdr:row>1</xdr:row>
      <xdr:rowOff>85725</xdr:rowOff>
    </xdr:from>
    <xdr:to>
      <xdr:col>11</xdr:col>
      <xdr:colOff>542925</xdr:colOff>
      <xdr:row>1</xdr:row>
      <xdr:rowOff>323850</xdr:rowOff>
    </xdr:to>
    <xdr:sp macro="" textlink="" fLocksText="0">
      <xdr:nvSpPr>
        <xdr:cNvPr id="2096" name="Text Box 1"/>
        <xdr:cNvSpPr txBox="1">
          <a:spLocks noChangeArrowheads="1"/>
        </xdr:cNvSpPr>
      </xdr:nvSpPr>
      <xdr:spPr bwMode="auto">
        <a:xfrm>
          <a:off x="10506075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  <xdr:twoCellAnchor editAs="oneCell">
    <xdr:from>
      <xdr:col>9</xdr:col>
      <xdr:colOff>228600</xdr:colOff>
      <xdr:row>3</xdr:row>
      <xdr:rowOff>57150</xdr:rowOff>
    </xdr:from>
    <xdr:to>
      <xdr:col>10</xdr:col>
      <xdr:colOff>1114425</xdr:colOff>
      <xdr:row>4</xdr:row>
      <xdr:rowOff>114300</xdr:rowOff>
    </xdr:to>
    <xdr:pic>
      <xdr:nvPicPr>
        <xdr:cNvPr id="2825" name="Picture 340" descr="정렬하기 긴거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152525"/>
          <a:ext cx="2028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</xdr:colOff>
      <xdr:row>3</xdr:row>
      <xdr:rowOff>66675</xdr:rowOff>
    </xdr:from>
    <xdr:to>
      <xdr:col>11</xdr:col>
      <xdr:colOff>1000125</xdr:colOff>
      <xdr:row>4</xdr:row>
      <xdr:rowOff>123825</xdr:rowOff>
    </xdr:to>
    <xdr:pic macro="[0]!거래처정렬하기">
      <xdr:nvPicPr>
        <xdr:cNvPr id="2826" name="Picture 325" descr="새로고침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7125" y="1162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1123950</xdr:colOff>
          <xdr:row>3</xdr:row>
          <xdr:rowOff>76200</xdr:rowOff>
        </xdr:from>
        <xdr:to>
          <xdr:col>10</xdr:col>
          <xdr:colOff>1085850</xdr:colOff>
          <xdr:row>4</xdr:row>
          <xdr:rowOff>95250</xdr:rowOff>
        </xdr:to>
        <xdr:sp macro="" textlink="">
          <xdr:nvSpPr>
            <xdr:cNvPr id="2120" name="Drop Dow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0</xdr:rowOff>
    </xdr:from>
    <xdr:to>
      <xdr:col>15</xdr:col>
      <xdr:colOff>76200</xdr:colOff>
      <xdr:row>1</xdr:row>
      <xdr:rowOff>447675</xdr:rowOff>
    </xdr:to>
    <xdr:grpSp>
      <xdr:nvGrpSpPr>
        <xdr:cNvPr id="4005" name="Group 541"/>
        <xdr:cNvGrpSpPr>
          <a:grpSpLocks/>
        </xdr:cNvGrpSpPr>
      </xdr:nvGrpSpPr>
      <xdr:grpSpPr bwMode="auto">
        <a:xfrm>
          <a:off x="9525" y="0"/>
          <a:ext cx="12601575" cy="952500"/>
          <a:chOff x="1" y="0"/>
          <a:chExt cx="1323" cy="100"/>
        </a:xfrm>
      </xdr:grpSpPr>
      <xdr:grpSp>
        <xdr:nvGrpSpPr>
          <xdr:cNvPr id="4012" name="Group 262"/>
          <xdr:cNvGrpSpPr>
            <a:grpSpLocks/>
          </xdr:cNvGrpSpPr>
        </xdr:nvGrpSpPr>
        <xdr:grpSpPr bwMode="auto">
          <a:xfrm>
            <a:off x="1" y="0"/>
            <a:ext cx="1323" cy="100"/>
            <a:chOff x="0" y="0"/>
            <a:chExt cx="1323" cy="100"/>
          </a:xfrm>
        </xdr:grpSpPr>
        <xdr:pic>
          <xdr:nvPicPr>
            <xdr:cNvPr id="4030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031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032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033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034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EFF7FF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4013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4014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015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016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017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3254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3255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3256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4021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3258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4023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3260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4025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3262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4027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3264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4029" name="Picture 540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oneCell">
    <xdr:from>
      <xdr:col>4</xdr:col>
      <xdr:colOff>66675</xdr:colOff>
      <xdr:row>3</xdr:row>
      <xdr:rowOff>161925</xdr:rowOff>
    </xdr:from>
    <xdr:to>
      <xdr:col>4</xdr:col>
      <xdr:colOff>1047750</xdr:colOff>
      <xdr:row>5</xdr:row>
      <xdr:rowOff>9525</xdr:rowOff>
    </xdr:to>
    <xdr:pic macro="[0]!검색하기">
      <xdr:nvPicPr>
        <xdr:cNvPr id="4006" name="Picture 210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573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</xdr:row>
      <xdr:rowOff>161925</xdr:rowOff>
    </xdr:from>
    <xdr:to>
      <xdr:col>5</xdr:col>
      <xdr:colOff>981075</xdr:colOff>
      <xdr:row>5</xdr:row>
      <xdr:rowOff>9525</xdr:rowOff>
    </xdr:to>
    <xdr:pic macro="[0]!모두표시">
      <xdr:nvPicPr>
        <xdr:cNvPr id="4007" name="Picture 215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12573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14</xdr:col>
      <xdr:colOff>285750</xdr:colOff>
      <xdr:row>7</xdr:row>
      <xdr:rowOff>190500</xdr:rowOff>
    </xdr:to>
    <xdr:pic macro="[0]!입력하기">
      <xdr:nvPicPr>
        <xdr:cNvPr id="4008" name="Picture 223" descr="입력하기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77575" y="17335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333375</xdr:colOff>
      <xdr:row>6</xdr:row>
      <xdr:rowOff>133350</xdr:rowOff>
    </xdr:from>
    <xdr:to>
      <xdr:col>15</xdr:col>
      <xdr:colOff>552450</xdr:colOff>
      <xdr:row>7</xdr:row>
      <xdr:rowOff>190500</xdr:rowOff>
    </xdr:to>
    <xdr:pic macro="[0]!잔액계산">
      <xdr:nvPicPr>
        <xdr:cNvPr id="4009" name="Picture 224" descr="잔액계산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6275" y="17335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276225</xdr:colOff>
      <xdr:row>1</xdr:row>
      <xdr:rowOff>85725</xdr:rowOff>
    </xdr:from>
    <xdr:to>
      <xdr:col>14</xdr:col>
      <xdr:colOff>66675</xdr:colOff>
      <xdr:row>1</xdr:row>
      <xdr:rowOff>323850</xdr:rowOff>
    </xdr:to>
    <xdr:sp macro="" textlink="" fLocksText="0">
      <xdr:nvSpPr>
        <xdr:cNvPr id="3587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  <xdr:twoCellAnchor editAs="oneCell">
    <xdr:from>
      <xdr:col>15</xdr:col>
      <xdr:colOff>609600</xdr:colOff>
      <xdr:row>6</xdr:row>
      <xdr:rowOff>123825</xdr:rowOff>
    </xdr:from>
    <xdr:to>
      <xdr:col>17</xdr:col>
      <xdr:colOff>66675</xdr:colOff>
      <xdr:row>7</xdr:row>
      <xdr:rowOff>180975</xdr:rowOff>
    </xdr:to>
    <xdr:pic macro="[0]!날짜정렬">
      <xdr:nvPicPr>
        <xdr:cNvPr id="4011" name="Picture 212" descr="날짜정렬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0" y="17240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13</xdr:col>
      <xdr:colOff>590550</xdr:colOff>
      <xdr:row>1</xdr:row>
      <xdr:rowOff>447675</xdr:rowOff>
    </xdr:to>
    <xdr:grpSp>
      <xdr:nvGrpSpPr>
        <xdr:cNvPr id="8956" name="Group 37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8961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8981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982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983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984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8985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EFF7FF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8962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8963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시트해제">
        <xdr:nvPicPr>
          <xdr:cNvPr id="8964" name="Picture 270" descr="시트해제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65" y="60"/>
            <a:ext cx="87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시트보호">
        <xdr:nvPicPr>
          <xdr:cNvPr id="8965" name="Picture 271" descr="시트보호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6" y="60"/>
            <a:ext cx="8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966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967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968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8221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8222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8223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8972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8225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8974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8227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8976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8229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8978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8231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8980" name="Picture 372" descr="상단_안내글_확정">
            <a:hlinkClick xmlns:r="http://schemas.openxmlformats.org/officeDocument/2006/relationships" r:id="rId12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6</xdr:col>
      <xdr:colOff>0</xdr:colOff>
      <xdr:row>415</xdr:row>
      <xdr:rowOff>38100</xdr:rowOff>
    </xdr:from>
    <xdr:to>
      <xdr:col>7</xdr:col>
      <xdr:colOff>371475</xdr:colOff>
      <xdr:row>416</xdr:row>
      <xdr:rowOff>95250</xdr:rowOff>
    </xdr:to>
    <xdr:pic macro="[0]!미리보기_내역서">
      <xdr:nvPicPr>
        <xdr:cNvPr id="8957" name="Picture 216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600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0</xdr:colOff>
      <xdr:row>416</xdr:row>
      <xdr:rowOff>133350</xdr:rowOff>
    </xdr:from>
    <xdr:to>
      <xdr:col>7</xdr:col>
      <xdr:colOff>371475</xdr:colOff>
      <xdr:row>417</xdr:row>
      <xdr:rowOff>190500</xdr:rowOff>
    </xdr:to>
    <xdr:pic macro="[0]!기능제한">
      <xdr:nvPicPr>
        <xdr:cNvPr id="8958" name="Picture 229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051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0</xdr:colOff>
      <xdr:row>8</xdr:row>
      <xdr:rowOff>152400</xdr:rowOff>
    </xdr:from>
    <xdr:to>
      <xdr:col>7</xdr:col>
      <xdr:colOff>371475</xdr:colOff>
      <xdr:row>415</xdr:row>
      <xdr:rowOff>0</xdr:rowOff>
    </xdr:to>
    <xdr:pic macro="[0]!추출하기_공사원가">
      <xdr:nvPicPr>
        <xdr:cNvPr id="8959" name="Picture 2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2955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47625</xdr:colOff>
      <xdr:row>1</xdr:row>
      <xdr:rowOff>85725</xdr:rowOff>
    </xdr:from>
    <xdr:to>
      <xdr:col>12</xdr:col>
      <xdr:colOff>590550</xdr:colOff>
      <xdr:row>1</xdr:row>
      <xdr:rowOff>323850</xdr:rowOff>
    </xdr:to>
    <xdr:sp macro="" textlink="" fLocksText="0">
      <xdr:nvSpPr>
        <xdr:cNvPr id="8217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114300</xdr:colOff>
      <xdr:row>1</xdr:row>
      <xdr:rowOff>447675</xdr:rowOff>
    </xdr:to>
    <xdr:grpSp>
      <xdr:nvGrpSpPr>
        <xdr:cNvPr id="5935" name="Group 424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pic>
        <xdr:nvPicPr>
          <xdr:cNvPr id="5941" name="Picture 263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323" cy="1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942" name="Picture 264" descr="엑셀지식in">
            <a:hlinkClick xmlns:r="http://schemas.openxmlformats.org/officeDocument/2006/relationships" r:id="rId2" tooltip="비즈폼 엑셀상담 서비스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6" y="8"/>
            <a:ext cx="172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943" name="Picture 265" descr="엑셀상담서비스">
            <a:hlinkClick xmlns:r="http://schemas.openxmlformats.org/officeDocument/2006/relationships" r:id="rId4" tooltip="비즈폼 엑셀지식인(Tip)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77" y="8"/>
            <a:ext cx="144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944" name="Picture 266" descr="로고">
            <a:hlinkClick xmlns:r="http://schemas.openxmlformats.org/officeDocument/2006/relationships" r:id="rId6" tooltip="비즈폼 엑셀자동화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" y="8"/>
            <a:ext cx="234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945" name="Line 267"/>
          <xdr:cNvSpPr>
            <a:spLocks noChangeShapeType="1"/>
          </xdr:cNvSpPr>
        </xdr:nvSpPr>
        <xdr:spPr bwMode="auto">
          <a:xfrm>
            <a:off x="1175" y="13"/>
            <a:ext cx="0" cy="27"/>
          </a:xfrm>
          <a:prstGeom prst="line">
            <a:avLst/>
          </a:prstGeom>
          <a:noFill/>
          <a:ln w="9525">
            <a:solidFill>
              <a:srgbClr val="EFF7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 macro="[0]!하이퍼링크">
        <xdr:nvPicPr>
          <xdr:cNvPr id="5946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5947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시트해제">
        <xdr:nvPicPr>
          <xdr:cNvPr id="5948" name="Picture 270" descr="시트해제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65" y="60"/>
            <a:ext cx="87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시트보호">
        <xdr:nvPicPr>
          <xdr:cNvPr id="5949" name="Picture 271" descr="시트보호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6" y="60"/>
            <a:ext cx="8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950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951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952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5199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5200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5201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5956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5203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5958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5205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5960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5207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5962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5209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5964" name="Picture 423" descr="상단_안내글_확정">
            <a:hlinkClick xmlns:r="http://schemas.openxmlformats.org/officeDocument/2006/relationships" r:id="rId12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oneCell">
    <xdr:from>
      <xdr:col>7</xdr:col>
      <xdr:colOff>0</xdr:colOff>
      <xdr:row>9</xdr:row>
      <xdr:rowOff>76200</xdr:rowOff>
    </xdr:from>
    <xdr:to>
      <xdr:col>7</xdr:col>
      <xdr:colOff>981075</xdr:colOff>
      <xdr:row>10</xdr:row>
      <xdr:rowOff>133350</xdr:rowOff>
    </xdr:to>
    <xdr:pic macro="[0]!미리보기_내역서">
      <xdr:nvPicPr>
        <xdr:cNvPr id="5936" name="Picture 216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24288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</xdr:row>
      <xdr:rowOff>152400</xdr:rowOff>
    </xdr:from>
    <xdr:to>
      <xdr:col>7</xdr:col>
      <xdr:colOff>981075</xdr:colOff>
      <xdr:row>9</xdr:row>
      <xdr:rowOff>0</xdr:rowOff>
    </xdr:to>
    <xdr:pic macro="[0]!추출하기">
      <xdr:nvPicPr>
        <xdr:cNvPr id="5937" name="Picture 218" descr="새로고침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20859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981075</xdr:colOff>
      <xdr:row>12</xdr:row>
      <xdr:rowOff>180975</xdr:rowOff>
    </xdr:to>
    <xdr:pic macro="[0]!기능제한">
      <xdr:nvPicPr>
        <xdr:cNvPr id="5938" name="Picture 229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27717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333375</xdr:colOff>
      <xdr:row>1</xdr:row>
      <xdr:rowOff>85725</xdr:rowOff>
    </xdr:from>
    <xdr:to>
      <xdr:col>14</xdr:col>
      <xdr:colOff>114300</xdr:colOff>
      <xdr:row>1</xdr:row>
      <xdr:rowOff>323850</xdr:rowOff>
    </xdr:to>
    <xdr:sp macro="" textlink="" fLocksText="0">
      <xdr:nvSpPr>
        <xdr:cNvPr id="5195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  <xdr:oneCellAnchor>
    <xdr:from>
      <xdr:col>2</xdr:col>
      <xdr:colOff>1000125</xdr:colOff>
      <xdr:row>9</xdr:row>
      <xdr:rowOff>9525</xdr:rowOff>
    </xdr:from>
    <xdr:ext cx="139269" cy="201850"/>
    <xdr:sp macro="" textlink="">
      <xdr:nvSpPr>
        <xdr:cNvPr id="5211" name="Text Box 91"/>
        <xdr:cNvSpPr txBox="1">
          <a:spLocks noChangeArrowheads="1"/>
        </xdr:cNvSpPr>
      </xdr:nvSpPr>
      <xdr:spPr bwMode="auto">
        <a:xfrm>
          <a:off x="2343150" y="2362200"/>
          <a:ext cx="139269" cy="201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~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647700</xdr:colOff>
      <xdr:row>1</xdr:row>
      <xdr:rowOff>447675</xdr:rowOff>
    </xdr:to>
    <xdr:grpSp>
      <xdr:nvGrpSpPr>
        <xdr:cNvPr id="4918" name="Group 444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pic>
        <xdr:nvPicPr>
          <xdr:cNvPr id="4923" name="Picture 263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323" cy="1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924" name="Picture 264" descr="엑셀지식in">
            <a:hlinkClick xmlns:r="http://schemas.openxmlformats.org/officeDocument/2006/relationships" r:id="rId2" tooltip="비즈폼 엑셀상담 서비스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6" y="8"/>
            <a:ext cx="172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925" name="Picture 265" descr="엑셀상담서비스">
            <a:hlinkClick xmlns:r="http://schemas.openxmlformats.org/officeDocument/2006/relationships" r:id="rId4" tooltip="비즈폼 엑셀지식인(Tip)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77" y="8"/>
            <a:ext cx="144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926" name="Picture 266" descr="로고">
            <a:hlinkClick xmlns:r="http://schemas.openxmlformats.org/officeDocument/2006/relationships" r:id="rId6" tooltip="비즈폼 엑셀자동화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" y="8"/>
            <a:ext cx="234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927" name="Line 267"/>
          <xdr:cNvSpPr>
            <a:spLocks noChangeShapeType="1"/>
          </xdr:cNvSpPr>
        </xdr:nvSpPr>
        <xdr:spPr bwMode="auto">
          <a:xfrm>
            <a:off x="1175" y="13"/>
            <a:ext cx="0" cy="27"/>
          </a:xfrm>
          <a:prstGeom prst="line">
            <a:avLst/>
          </a:prstGeom>
          <a:noFill/>
          <a:ln w="9525">
            <a:solidFill>
              <a:srgbClr val="EFF7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 macro="[0]!하이퍼링크">
        <xdr:nvPicPr>
          <xdr:cNvPr id="4928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4929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시트해제">
        <xdr:nvPicPr>
          <xdr:cNvPr id="4930" name="Picture 270" descr="시트해제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65" y="60"/>
            <a:ext cx="87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시트보호">
        <xdr:nvPicPr>
          <xdr:cNvPr id="4931" name="Picture 271" descr="시트보호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6" y="60"/>
            <a:ext cx="8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932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933" name="AutoShape 275"/>
          <xdr:cNvSpPr>
            <a:spLocks noChangeArrowheads="1"/>
          </xdr:cNvSpPr>
        </xdr:nvSpPr>
        <xdr:spPr bwMode="auto">
          <a:xfrm>
            <a:off x="238" y="60"/>
            <a:ext cx="107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934" name="AutoShape 276"/>
          <xdr:cNvSpPr>
            <a:spLocks noChangeArrowheads="1"/>
          </xdr:cNvSpPr>
        </xdr:nvSpPr>
        <xdr:spPr bwMode="auto">
          <a:xfrm>
            <a:off x="340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종목록" textlink="">
        <xdr:nvSpPr>
          <xdr:cNvPr id="4207" name="Text Box 277"/>
          <xdr:cNvSpPr txBox="1">
            <a:spLocks noChangeArrowheads="1"/>
          </xdr:cNvSpPr>
        </xdr:nvSpPr>
        <xdr:spPr bwMode="auto">
          <a:xfrm>
            <a:off x="170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공정목록</a:t>
            </a:r>
          </a:p>
        </xdr:txBody>
      </xdr:sp>
      <xdr:sp macro="[0]!이동_공사원가목록" textlink="">
        <xdr:nvSpPr>
          <xdr:cNvPr id="4208" name="Text Box 278"/>
          <xdr:cNvSpPr txBox="1">
            <a:spLocks noChangeArrowheads="1"/>
          </xdr:cNvSpPr>
        </xdr:nvSpPr>
        <xdr:spPr bwMode="auto">
          <a:xfrm>
            <a:off x="246" y="66"/>
            <a:ext cx="86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공사원가목록</a:t>
            </a:r>
          </a:p>
        </xdr:txBody>
      </xdr:sp>
      <xdr:sp macro="[0]!이동_거래처목록" textlink="">
        <xdr:nvSpPr>
          <xdr:cNvPr id="4209" name="Text Box 279"/>
          <xdr:cNvSpPr txBox="1">
            <a:spLocks noChangeArrowheads="1"/>
          </xdr:cNvSpPr>
        </xdr:nvSpPr>
        <xdr:spPr bwMode="auto">
          <a:xfrm>
            <a:off x="34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거래처목록</a:t>
            </a:r>
          </a:p>
        </xdr:txBody>
      </xdr:sp>
      <xdr:sp macro="" textlink="">
        <xdr:nvSpPr>
          <xdr:cNvPr id="4938" name="AutoShape 280"/>
          <xdr:cNvSpPr>
            <a:spLocks noChangeArrowheads="1"/>
          </xdr:cNvSpPr>
        </xdr:nvSpPr>
        <xdr:spPr bwMode="auto">
          <a:xfrm>
            <a:off x="715" y="60"/>
            <a:ext cx="95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처현황" textlink="">
        <xdr:nvSpPr>
          <xdr:cNvPr id="4211" name="Text Box 281"/>
          <xdr:cNvSpPr txBox="1">
            <a:spLocks noChangeArrowheads="1"/>
          </xdr:cNvSpPr>
        </xdr:nvSpPr>
        <xdr:spPr bwMode="auto">
          <a:xfrm>
            <a:off x="729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거래처현황</a:t>
            </a:r>
          </a:p>
        </xdr:txBody>
      </xdr:sp>
      <xdr:sp macro="" textlink="">
        <xdr:nvSpPr>
          <xdr:cNvPr id="4940" name="AutoShape 282"/>
          <xdr:cNvSpPr>
            <a:spLocks noChangeArrowheads="1"/>
          </xdr:cNvSpPr>
        </xdr:nvSpPr>
        <xdr:spPr bwMode="auto">
          <a:xfrm>
            <a:off x="432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" textlink="">
        <xdr:nvSpPr>
          <xdr:cNvPr id="4213" name="Text Box 283"/>
          <xdr:cNvSpPr txBox="1">
            <a:spLocks noChangeArrowheads="1"/>
          </xdr:cNvSpPr>
        </xdr:nvSpPr>
        <xdr:spPr bwMode="auto">
          <a:xfrm>
            <a:off x="441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</a:t>
            </a:r>
          </a:p>
        </xdr:txBody>
      </xdr:sp>
      <xdr:sp macro="" textlink="">
        <xdr:nvSpPr>
          <xdr:cNvPr id="4942" name="AutoShape 284"/>
          <xdr:cNvSpPr>
            <a:spLocks noChangeArrowheads="1"/>
          </xdr:cNvSpPr>
        </xdr:nvSpPr>
        <xdr:spPr bwMode="auto">
          <a:xfrm>
            <a:off x="511" y="60"/>
            <a:ext cx="13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공사원가계산서" textlink="">
        <xdr:nvSpPr>
          <xdr:cNvPr id="4215" name="Text Box 285"/>
          <xdr:cNvSpPr txBox="1">
            <a:spLocks noChangeArrowheads="1"/>
          </xdr:cNvSpPr>
        </xdr:nvSpPr>
        <xdr:spPr bwMode="auto">
          <a:xfrm>
            <a:off x="520" y="66"/>
            <a:ext cx="100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공사원가계산서</a:t>
            </a:r>
          </a:p>
        </xdr:txBody>
      </xdr:sp>
      <xdr:sp macro="" textlink="">
        <xdr:nvSpPr>
          <xdr:cNvPr id="4944" name="AutoShape 286"/>
          <xdr:cNvSpPr>
            <a:spLocks noChangeArrowheads="1"/>
          </xdr:cNvSpPr>
        </xdr:nvSpPr>
        <xdr:spPr bwMode="auto">
          <a:xfrm>
            <a:off x="629" y="60"/>
            <a:ext cx="91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거래내역서" textlink="">
        <xdr:nvSpPr>
          <xdr:cNvPr id="4217" name="Text Box 287"/>
          <xdr:cNvSpPr txBox="1">
            <a:spLocks noChangeArrowheads="1"/>
          </xdr:cNvSpPr>
        </xdr:nvSpPr>
        <xdr:spPr bwMode="auto">
          <a:xfrm>
            <a:off x="638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거래내역서</a:t>
            </a:r>
          </a:p>
        </xdr:txBody>
      </xdr:sp>
      <xdr:pic>
        <xdr:nvPicPr>
          <xdr:cNvPr id="4946" name="Picture 443" descr="상단_안내글_확정">
            <a:hlinkClick xmlns:r="http://schemas.openxmlformats.org/officeDocument/2006/relationships" r:id="rId12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2"/>
            <a:ext cx="71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oneCell">
    <xdr:from>
      <xdr:col>11</xdr:col>
      <xdr:colOff>971550</xdr:colOff>
      <xdr:row>2</xdr:row>
      <xdr:rowOff>66675</xdr:rowOff>
    </xdr:from>
    <xdr:to>
      <xdr:col>13</xdr:col>
      <xdr:colOff>323850</xdr:colOff>
      <xdr:row>4</xdr:row>
      <xdr:rowOff>38100</xdr:rowOff>
    </xdr:to>
    <xdr:pic macro="[0]!미리보기_현황">
      <xdr:nvPicPr>
        <xdr:cNvPr id="4919" name="Picture 216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390525</xdr:colOff>
      <xdr:row>2</xdr:row>
      <xdr:rowOff>66675</xdr:rowOff>
    </xdr:from>
    <xdr:to>
      <xdr:col>14</xdr:col>
      <xdr:colOff>619125</xdr:colOff>
      <xdr:row>4</xdr:row>
      <xdr:rowOff>38100</xdr:rowOff>
    </xdr:to>
    <xdr:pic macro="[0]!기능제한">
      <xdr:nvPicPr>
        <xdr:cNvPr id="4920" name="Picture 229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1047750</xdr:colOff>
      <xdr:row>2</xdr:row>
      <xdr:rowOff>66675</xdr:rowOff>
    </xdr:from>
    <xdr:to>
      <xdr:col>11</xdr:col>
      <xdr:colOff>904875</xdr:colOff>
      <xdr:row>4</xdr:row>
      <xdr:rowOff>38100</xdr:rowOff>
    </xdr:to>
    <xdr:pic macro="[0]!추출하기_현황">
      <xdr:nvPicPr>
        <xdr:cNvPr id="4921" name="Picture 2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962025</xdr:colOff>
      <xdr:row>1</xdr:row>
      <xdr:rowOff>85725</xdr:rowOff>
    </xdr:from>
    <xdr:to>
      <xdr:col>13</xdr:col>
      <xdr:colOff>638175</xdr:colOff>
      <xdr:row>1</xdr:row>
      <xdr:rowOff>323850</xdr:rowOff>
    </xdr:to>
    <xdr:sp macro="" textlink="" fLocksText="0">
      <xdr:nvSpPr>
        <xdr:cNvPr id="4218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거래처별 공사현황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autoPageBreaks="0"/>
  </sheetPr>
  <dimension ref="X95:AU116"/>
  <sheetViews>
    <sheetView showGridLines="0" tabSelected="1" workbookViewId="0"/>
  </sheetViews>
  <sheetFormatPr defaultColWidth="2.33203125" defaultRowHeight="20.100000000000001" customHeight="1" x14ac:dyDescent="0.15"/>
  <cols>
    <col min="1" max="46" width="2.33203125" style="37" customWidth="1"/>
    <col min="47" max="47" width="2.33203125" style="113" customWidth="1"/>
    <col min="48" max="16384" width="2.33203125" style="37"/>
  </cols>
  <sheetData>
    <row r="95" spans="24:24" ht="20.100000000000001" customHeight="1" x14ac:dyDescent="0.15">
      <c r="X95" s="103"/>
    </row>
    <row r="100" spans="24:24" ht="20.100000000000001" customHeight="1" x14ac:dyDescent="0.15">
      <c r="X100" s="103"/>
    </row>
    <row r="101" spans="24:24" ht="20.100000000000001" customHeight="1" x14ac:dyDescent="0.15">
      <c r="X101" s="103"/>
    </row>
    <row r="102" spans="24:24" ht="20.100000000000001" customHeight="1" x14ac:dyDescent="0.15">
      <c r="X102" s="103"/>
    </row>
    <row r="103" spans="24:24" ht="20.100000000000001" customHeight="1" x14ac:dyDescent="0.15">
      <c r="X103" s="103"/>
    </row>
    <row r="104" spans="24:24" ht="20.100000000000001" customHeight="1" x14ac:dyDescent="0.15">
      <c r="X104" s="103"/>
    </row>
    <row r="105" spans="24:24" ht="20.100000000000001" customHeight="1" x14ac:dyDescent="0.15">
      <c r="X105" s="103"/>
    </row>
    <row r="106" spans="24:24" ht="20.100000000000001" customHeight="1" x14ac:dyDescent="0.15">
      <c r="X106" s="103"/>
    </row>
    <row r="107" spans="24:24" ht="20.100000000000001" customHeight="1" x14ac:dyDescent="0.15">
      <c r="X107" s="103"/>
    </row>
    <row r="108" spans="24:24" ht="20.100000000000001" customHeight="1" x14ac:dyDescent="0.15">
      <c r="X108" s="103"/>
    </row>
    <row r="109" spans="24:24" ht="20.100000000000001" customHeight="1" x14ac:dyDescent="0.15">
      <c r="X109" s="103"/>
    </row>
    <row r="110" spans="24:24" ht="20.100000000000001" customHeight="1" x14ac:dyDescent="0.15">
      <c r="X110" s="103"/>
    </row>
    <row r="111" spans="24:24" ht="20.100000000000001" customHeight="1" x14ac:dyDescent="0.15">
      <c r="X111" s="103"/>
    </row>
    <row r="112" spans="24:24" ht="20.100000000000001" customHeight="1" x14ac:dyDescent="0.15">
      <c r="X112" s="103"/>
    </row>
    <row r="113" spans="24:24" ht="20.100000000000001" customHeight="1" x14ac:dyDescent="0.15">
      <c r="X113" s="103"/>
    </row>
    <row r="114" spans="24:24" ht="20.100000000000001" customHeight="1" x14ac:dyDescent="0.15">
      <c r="X114" s="103"/>
    </row>
    <row r="115" spans="24:24" ht="20.100000000000001" customHeight="1" x14ac:dyDescent="0.15">
      <c r="X115" s="103"/>
    </row>
    <row r="116" spans="24:24" ht="20.100000000000001" customHeight="1" x14ac:dyDescent="0.15">
      <c r="X116" s="103"/>
    </row>
  </sheetData>
  <phoneticPr fontId="19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18"/>
    <pageSetUpPr autoPageBreaks="0"/>
  </sheetPr>
  <dimension ref="B1:C106"/>
  <sheetViews>
    <sheetView showGridLines="0" workbookViewId="0">
      <pane ySplit="6" topLeftCell="A7" activePane="bottomLeft" state="frozen"/>
      <selection activeCell="B26" sqref="B26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4.77734375" style="87" customWidth="1"/>
    <col min="3" max="3" width="22.21875" style="72" customWidth="1"/>
    <col min="4" max="16384" width="8.88671875" style="1"/>
  </cols>
  <sheetData>
    <row r="1" spans="2:3" ht="39.950000000000003" customHeight="1" x14ac:dyDescent="0.15">
      <c r="B1" s="1"/>
      <c r="C1" s="1"/>
    </row>
    <row r="2" spans="2:3" ht="39.950000000000003" customHeight="1" x14ac:dyDescent="0.15">
      <c r="B2" s="1"/>
      <c r="C2" s="1"/>
    </row>
    <row r="3" spans="2:3" ht="6.95" customHeight="1" x14ac:dyDescent="0.15">
      <c r="B3" s="1"/>
      <c r="C3" s="1"/>
    </row>
    <row r="4" spans="2:3" ht="17.100000000000001" customHeight="1" x14ac:dyDescent="0.15">
      <c r="B4" s="1"/>
      <c r="C4" s="1"/>
    </row>
    <row r="5" spans="2:3" ht="17.100000000000001" customHeight="1" x14ac:dyDescent="0.15">
      <c r="B5" s="1"/>
      <c r="C5" s="1"/>
    </row>
    <row r="6" spans="2:3" ht="16.5" customHeight="1" x14ac:dyDescent="0.15">
      <c r="B6" s="93" t="s">
        <v>31</v>
      </c>
      <c r="C6" s="93" t="s">
        <v>77</v>
      </c>
    </row>
    <row r="7" spans="2:3" ht="17.100000000000001" customHeight="1" x14ac:dyDescent="0.15">
      <c r="B7" s="15">
        <v>1</v>
      </c>
      <c r="C7" s="71" t="s">
        <v>36</v>
      </c>
    </row>
    <row r="8" spans="2:3" ht="17.100000000000001" customHeight="1" x14ac:dyDescent="0.15">
      <c r="B8" s="15">
        <v>2</v>
      </c>
      <c r="C8" s="71" t="s">
        <v>82</v>
      </c>
    </row>
    <row r="9" spans="2:3" ht="17.100000000000001" customHeight="1" x14ac:dyDescent="0.15">
      <c r="B9" s="15">
        <v>3</v>
      </c>
      <c r="C9" s="71"/>
    </row>
    <row r="10" spans="2:3" ht="17.100000000000001" customHeight="1" x14ac:dyDescent="0.15">
      <c r="B10" s="15">
        <v>4</v>
      </c>
      <c r="C10" s="71"/>
    </row>
    <row r="11" spans="2:3" ht="17.100000000000001" customHeight="1" x14ac:dyDescent="0.15">
      <c r="B11" s="15">
        <v>5</v>
      </c>
      <c r="C11" s="71"/>
    </row>
    <row r="12" spans="2:3" ht="17.100000000000001" customHeight="1" x14ac:dyDescent="0.15">
      <c r="B12" s="15">
        <v>6</v>
      </c>
      <c r="C12" s="71"/>
    </row>
    <row r="13" spans="2:3" ht="17.100000000000001" customHeight="1" x14ac:dyDescent="0.15">
      <c r="B13" s="15">
        <v>7</v>
      </c>
      <c r="C13" s="71"/>
    </row>
    <row r="14" spans="2:3" ht="17.100000000000001" customHeight="1" x14ac:dyDescent="0.15">
      <c r="B14" s="15">
        <v>8</v>
      </c>
      <c r="C14" s="71"/>
    </row>
    <row r="15" spans="2:3" ht="17.100000000000001" customHeight="1" x14ac:dyDescent="0.15">
      <c r="B15" s="15">
        <v>9</v>
      </c>
      <c r="C15" s="71"/>
    </row>
    <row r="16" spans="2:3" ht="17.100000000000001" customHeight="1" x14ac:dyDescent="0.15">
      <c r="B16" s="15">
        <v>10</v>
      </c>
      <c r="C16" s="71"/>
    </row>
    <row r="17" spans="2:3" ht="17.100000000000001" customHeight="1" x14ac:dyDescent="0.15">
      <c r="B17" s="15">
        <v>11</v>
      </c>
      <c r="C17" s="71"/>
    </row>
    <row r="18" spans="2:3" ht="17.100000000000001" customHeight="1" x14ac:dyDescent="0.15">
      <c r="B18" s="15">
        <v>12</v>
      </c>
      <c r="C18" s="71"/>
    </row>
    <row r="19" spans="2:3" ht="17.100000000000001" customHeight="1" x14ac:dyDescent="0.15">
      <c r="B19" s="15">
        <v>13</v>
      </c>
      <c r="C19" s="71"/>
    </row>
    <row r="20" spans="2:3" ht="17.100000000000001" customHeight="1" x14ac:dyDescent="0.15">
      <c r="B20" s="15">
        <v>14</v>
      </c>
      <c r="C20" s="71"/>
    </row>
    <row r="21" spans="2:3" ht="17.100000000000001" customHeight="1" x14ac:dyDescent="0.15">
      <c r="B21" s="15">
        <v>15</v>
      </c>
      <c r="C21" s="71"/>
    </row>
    <row r="22" spans="2:3" ht="17.100000000000001" customHeight="1" x14ac:dyDescent="0.15">
      <c r="B22" s="15">
        <v>16</v>
      </c>
      <c r="C22" s="71"/>
    </row>
    <row r="23" spans="2:3" ht="17.100000000000001" customHeight="1" x14ac:dyDescent="0.15">
      <c r="B23" s="15">
        <v>17</v>
      </c>
      <c r="C23" s="71"/>
    </row>
    <row r="24" spans="2:3" ht="17.100000000000001" customHeight="1" x14ac:dyDescent="0.15">
      <c r="B24" s="15">
        <v>18</v>
      </c>
      <c r="C24" s="71"/>
    </row>
    <row r="25" spans="2:3" ht="17.100000000000001" customHeight="1" x14ac:dyDescent="0.15">
      <c r="B25" s="15">
        <v>19</v>
      </c>
      <c r="C25" s="71"/>
    </row>
    <row r="26" spans="2:3" ht="17.100000000000001" customHeight="1" x14ac:dyDescent="0.15">
      <c r="B26" s="15">
        <v>20</v>
      </c>
      <c r="C26" s="71"/>
    </row>
    <row r="27" spans="2:3" ht="17.100000000000001" customHeight="1" x14ac:dyDescent="0.15">
      <c r="B27" s="15">
        <v>21</v>
      </c>
      <c r="C27" s="71"/>
    </row>
    <row r="28" spans="2:3" ht="17.100000000000001" customHeight="1" x14ac:dyDescent="0.15">
      <c r="B28" s="15">
        <v>22</v>
      </c>
      <c r="C28" s="71"/>
    </row>
    <row r="29" spans="2:3" ht="17.100000000000001" customHeight="1" x14ac:dyDescent="0.15">
      <c r="B29" s="15">
        <v>23</v>
      </c>
      <c r="C29" s="71"/>
    </row>
    <row r="30" spans="2:3" ht="17.100000000000001" customHeight="1" x14ac:dyDescent="0.15">
      <c r="B30" s="15">
        <v>24</v>
      </c>
      <c r="C30" s="71"/>
    </row>
    <row r="31" spans="2:3" ht="17.100000000000001" customHeight="1" x14ac:dyDescent="0.15">
      <c r="B31" s="15">
        <v>25</v>
      </c>
      <c r="C31" s="71"/>
    </row>
    <row r="32" spans="2:3" ht="17.100000000000001" customHeight="1" x14ac:dyDescent="0.15">
      <c r="B32" s="15">
        <v>26</v>
      </c>
      <c r="C32" s="71"/>
    </row>
    <row r="33" spans="2:3" ht="17.100000000000001" customHeight="1" x14ac:dyDescent="0.15">
      <c r="B33" s="15">
        <v>27</v>
      </c>
      <c r="C33" s="71"/>
    </row>
    <row r="34" spans="2:3" ht="17.100000000000001" customHeight="1" x14ac:dyDescent="0.15">
      <c r="B34" s="15">
        <v>28</v>
      </c>
      <c r="C34" s="71"/>
    </row>
    <row r="35" spans="2:3" ht="17.100000000000001" customHeight="1" x14ac:dyDescent="0.15">
      <c r="B35" s="15">
        <v>29</v>
      </c>
      <c r="C35" s="71"/>
    </row>
    <row r="36" spans="2:3" ht="17.100000000000001" customHeight="1" x14ac:dyDescent="0.15">
      <c r="B36" s="15">
        <v>30</v>
      </c>
      <c r="C36" s="71"/>
    </row>
    <row r="37" spans="2:3" ht="17.100000000000001" customHeight="1" x14ac:dyDescent="0.15">
      <c r="B37" s="15">
        <v>31</v>
      </c>
      <c r="C37" s="71"/>
    </row>
    <row r="38" spans="2:3" ht="17.100000000000001" customHeight="1" x14ac:dyDescent="0.15">
      <c r="B38" s="15">
        <v>32</v>
      </c>
      <c r="C38" s="71"/>
    </row>
    <row r="39" spans="2:3" ht="17.100000000000001" customHeight="1" x14ac:dyDescent="0.15">
      <c r="B39" s="15">
        <v>33</v>
      </c>
      <c r="C39" s="71"/>
    </row>
    <row r="40" spans="2:3" ht="17.100000000000001" customHeight="1" x14ac:dyDescent="0.15">
      <c r="B40" s="15">
        <v>34</v>
      </c>
      <c r="C40" s="71"/>
    </row>
    <row r="41" spans="2:3" ht="17.100000000000001" customHeight="1" x14ac:dyDescent="0.15">
      <c r="B41" s="15">
        <v>35</v>
      </c>
      <c r="C41" s="71"/>
    </row>
    <row r="42" spans="2:3" ht="17.100000000000001" customHeight="1" x14ac:dyDescent="0.15">
      <c r="B42" s="15">
        <v>36</v>
      </c>
      <c r="C42" s="71"/>
    </row>
    <row r="43" spans="2:3" ht="17.100000000000001" customHeight="1" x14ac:dyDescent="0.15">
      <c r="B43" s="15">
        <v>37</v>
      </c>
      <c r="C43" s="71"/>
    </row>
    <row r="44" spans="2:3" ht="17.100000000000001" customHeight="1" x14ac:dyDescent="0.15">
      <c r="B44" s="15">
        <v>38</v>
      </c>
      <c r="C44" s="71"/>
    </row>
    <row r="45" spans="2:3" ht="17.100000000000001" customHeight="1" x14ac:dyDescent="0.15">
      <c r="B45" s="15">
        <v>39</v>
      </c>
      <c r="C45" s="71"/>
    </row>
    <row r="46" spans="2:3" ht="17.100000000000001" customHeight="1" x14ac:dyDescent="0.15">
      <c r="B46" s="15">
        <v>40</v>
      </c>
      <c r="C46" s="71"/>
    </row>
    <row r="47" spans="2:3" ht="17.100000000000001" customHeight="1" x14ac:dyDescent="0.15">
      <c r="B47" s="15">
        <v>41</v>
      </c>
      <c r="C47" s="71"/>
    </row>
    <row r="48" spans="2:3" ht="17.100000000000001" customHeight="1" x14ac:dyDescent="0.15">
      <c r="B48" s="15">
        <v>42</v>
      </c>
      <c r="C48" s="71"/>
    </row>
    <row r="49" spans="2:3" ht="17.100000000000001" customHeight="1" x14ac:dyDescent="0.15">
      <c r="B49" s="15">
        <v>43</v>
      </c>
      <c r="C49" s="71"/>
    </row>
    <row r="50" spans="2:3" ht="17.100000000000001" customHeight="1" x14ac:dyDescent="0.15">
      <c r="B50" s="15">
        <v>44</v>
      </c>
      <c r="C50" s="71"/>
    </row>
    <row r="51" spans="2:3" ht="17.100000000000001" customHeight="1" x14ac:dyDescent="0.15">
      <c r="B51" s="15">
        <v>45</v>
      </c>
      <c r="C51" s="71"/>
    </row>
    <row r="52" spans="2:3" ht="17.100000000000001" customHeight="1" x14ac:dyDescent="0.15">
      <c r="B52" s="15">
        <v>46</v>
      </c>
      <c r="C52" s="71"/>
    </row>
    <row r="53" spans="2:3" ht="17.100000000000001" customHeight="1" x14ac:dyDescent="0.15">
      <c r="B53" s="15">
        <v>47</v>
      </c>
      <c r="C53" s="71"/>
    </row>
    <row r="54" spans="2:3" ht="17.100000000000001" customHeight="1" x14ac:dyDescent="0.15">
      <c r="B54" s="15">
        <v>48</v>
      </c>
      <c r="C54" s="71"/>
    </row>
    <row r="55" spans="2:3" ht="17.100000000000001" customHeight="1" x14ac:dyDescent="0.15">
      <c r="B55" s="15">
        <v>49</v>
      </c>
      <c r="C55" s="71"/>
    </row>
    <row r="56" spans="2:3" ht="17.100000000000001" customHeight="1" x14ac:dyDescent="0.15">
      <c r="B56" s="15">
        <v>50</v>
      </c>
      <c r="C56" s="71"/>
    </row>
    <row r="57" spans="2:3" ht="17.100000000000001" customHeight="1" x14ac:dyDescent="0.15">
      <c r="B57" s="15">
        <v>51</v>
      </c>
      <c r="C57" s="71"/>
    </row>
    <row r="58" spans="2:3" ht="17.100000000000001" customHeight="1" x14ac:dyDescent="0.15">
      <c r="B58" s="15">
        <v>52</v>
      </c>
      <c r="C58" s="71"/>
    </row>
    <row r="59" spans="2:3" ht="17.100000000000001" customHeight="1" x14ac:dyDescent="0.15">
      <c r="B59" s="15">
        <v>53</v>
      </c>
      <c r="C59" s="71"/>
    </row>
    <row r="60" spans="2:3" ht="17.100000000000001" customHeight="1" x14ac:dyDescent="0.15">
      <c r="B60" s="15">
        <v>54</v>
      </c>
      <c r="C60" s="71"/>
    </row>
    <row r="61" spans="2:3" ht="17.100000000000001" customHeight="1" x14ac:dyDescent="0.15">
      <c r="B61" s="15">
        <v>55</v>
      </c>
      <c r="C61" s="71"/>
    </row>
    <row r="62" spans="2:3" ht="17.100000000000001" customHeight="1" x14ac:dyDescent="0.15">
      <c r="B62" s="15">
        <v>56</v>
      </c>
      <c r="C62" s="71"/>
    </row>
    <row r="63" spans="2:3" ht="17.100000000000001" customHeight="1" x14ac:dyDescent="0.15">
      <c r="B63" s="15">
        <v>57</v>
      </c>
      <c r="C63" s="71"/>
    </row>
    <row r="64" spans="2:3" ht="17.100000000000001" customHeight="1" x14ac:dyDescent="0.15">
      <c r="B64" s="15">
        <v>58</v>
      </c>
      <c r="C64" s="71"/>
    </row>
    <row r="65" spans="2:3" ht="17.100000000000001" customHeight="1" x14ac:dyDescent="0.15">
      <c r="B65" s="15">
        <v>59</v>
      </c>
      <c r="C65" s="71"/>
    </row>
    <row r="66" spans="2:3" ht="17.100000000000001" customHeight="1" x14ac:dyDescent="0.15">
      <c r="B66" s="15">
        <v>60</v>
      </c>
      <c r="C66" s="71"/>
    </row>
    <row r="67" spans="2:3" ht="17.100000000000001" customHeight="1" x14ac:dyDescent="0.15">
      <c r="B67" s="15">
        <v>61</v>
      </c>
      <c r="C67" s="71"/>
    </row>
    <row r="68" spans="2:3" ht="17.100000000000001" customHeight="1" x14ac:dyDescent="0.15">
      <c r="B68" s="15">
        <v>62</v>
      </c>
      <c r="C68" s="71"/>
    </row>
    <row r="69" spans="2:3" ht="17.100000000000001" customHeight="1" x14ac:dyDescent="0.15">
      <c r="B69" s="15">
        <v>63</v>
      </c>
      <c r="C69" s="71"/>
    </row>
    <row r="70" spans="2:3" ht="17.100000000000001" customHeight="1" x14ac:dyDescent="0.15">
      <c r="B70" s="15">
        <v>64</v>
      </c>
      <c r="C70" s="71"/>
    </row>
    <row r="71" spans="2:3" ht="17.100000000000001" customHeight="1" x14ac:dyDescent="0.15">
      <c r="B71" s="15">
        <v>65</v>
      </c>
      <c r="C71" s="71"/>
    </row>
    <row r="72" spans="2:3" ht="17.100000000000001" customHeight="1" x14ac:dyDescent="0.15">
      <c r="B72" s="15">
        <v>66</v>
      </c>
      <c r="C72" s="71"/>
    </row>
    <row r="73" spans="2:3" ht="17.100000000000001" customHeight="1" x14ac:dyDescent="0.15">
      <c r="B73" s="15">
        <v>67</v>
      </c>
      <c r="C73" s="71"/>
    </row>
    <row r="74" spans="2:3" ht="17.100000000000001" customHeight="1" x14ac:dyDescent="0.15">
      <c r="B74" s="15">
        <v>68</v>
      </c>
      <c r="C74" s="71"/>
    </row>
    <row r="75" spans="2:3" ht="17.100000000000001" customHeight="1" x14ac:dyDescent="0.15">
      <c r="B75" s="15">
        <v>69</v>
      </c>
      <c r="C75" s="71"/>
    </row>
    <row r="76" spans="2:3" ht="17.100000000000001" customHeight="1" x14ac:dyDescent="0.15">
      <c r="B76" s="15">
        <v>70</v>
      </c>
      <c r="C76" s="71"/>
    </row>
    <row r="77" spans="2:3" ht="17.100000000000001" customHeight="1" x14ac:dyDescent="0.15">
      <c r="B77" s="15">
        <v>71</v>
      </c>
      <c r="C77" s="71"/>
    </row>
    <row r="78" spans="2:3" ht="17.100000000000001" customHeight="1" x14ac:dyDescent="0.15">
      <c r="B78" s="15">
        <v>72</v>
      </c>
      <c r="C78" s="71"/>
    </row>
    <row r="79" spans="2:3" ht="17.100000000000001" customHeight="1" x14ac:dyDescent="0.15">
      <c r="B79" s="15">
        <v>73</v>
      </c>
      <c r="C79" s="71"/>
    </row>
    <row r="80" spans="2:3" ht="17.100000000000001" customHeight="1" x14ac:dyDescent="0.15">
      <c r="B80" s="15">
        <v>74</v>
      </c>
      <c r="C80" s="71"/>
    </row>
    <row r="81" spans="2:3" ht="17.100000000000001" customHeight="1" x14ac:dyDescent="0.15">
      <c r="B81" s="15">
        <v>75</v>
      </c>
      <c r="C81" s="71"/>
    </row>
    <row r="82" spans="2:3" ht="17.100000000000001" customHeight="1" x14ac:dyDescent="0.15">
      <c r="B82" s="15">
        <v>76</v>
      </c>
      <c r="C82" s="71"/>
    </row>
    <row r="83" spans="2:3" ht="17.100000000000001" customHeight="1" x14ac:dyDescent="0.15">
      <c r="B83" s="15">
        <v>77</v>
      </c>
      <c r="C83" s="71"/>
    </row>
    <row r="84" spans="2:3" ht="17.100000000000001" customHeight="1" x14ac:dyDescent="0.15">
      <c r="B84" s="15">
        <v>78</v>
      </c>
      <c r="C84" s="71"/>
    </row>
    <row r="85" spans="2:3" ht="17.100000000000001" customHeight="1" x14ac:dyDescent="0.15">
      <c r="B85" s="15">
        <v>79</v>
      </c>
      <c r="C85" s="71"/>
    </row>
    <row r="86" spans="2:3" ht="17.100000000000001" customHeight="1" x14ac:dyDescent="0.15">
      <c r="B86" s="15">
        <v>80</v>
      </c>
      <c r="C86" s="71"/>
    </row>
    <row r="87" spans="2:3" ht="17.100000000000001" customHeight="1" x14ac:dyDescent="0.15">
      <c r="B87" s="15">
        <v>81</v>
      </c>
      <c r="C87" s="71"/>
    </row>
    <row r="88" spans="2:3" ht="17.100000000000001" customHeight="1" x14ac:dyDescent="0.15">
      <c r="B88" s="15">
        <v>82</v>
      </c>
      <c r="C88" s="71"/>
    </row>
    <row r="89" spans="2:3" ht="17.100000000000001" customHeight="1" x14ac:dyDescent="0.15">
      <c r="B89" s="15">
        <v>83</v>
      </c>
      <c r="C89" s="71"/>
    </row>
    <row r="90" spans="2:3" ht="17.100000000000001" customHeight="1" x14ac:dyDescent="0.15">
      <c r="B90" s="15">
        <v>84</v>
      </c>
      <c r="C90" s="71"/>
    </row>
    <row r="91" spans="2:3" ht="17.100000000000001" customHeight="1" x14ac:dyDescent="0.15">
      <c r="B91" s="15">
        <v>85</v>
      </c>
      <c r="C91" s="71"/>
    </row>
    <row r="92" spans="2:3" ht="17.100000000000001" customHeight="1" x14ac:dyDescent="0.15">
      <c r="B92" s="15">
        <v>86</v>
      </c>
      <c r="C92" s="71"/>
    </row>
    <row r="93" spans="2:3" ht="17.100000000000001" customHeight="1" x14ac:dyDescent="0.15">
      <c r="B93" s="15">
        <v>87</v>
      </c>
      <c r="C93" s="71"/>
    </row>
    <row r="94" spans="2:3" ht="17.100000000000001" customHeight="1" x14ac:dyDescent="0.15">
      <c r="B94" s="15">
        <v>88</v>
      </c>
      <c r="C94" s="71"/>
    </row>
    <row r="95" spans="2:3" ht="17.100000000000001" customHeight="1" x14ac:dyDescent="0.15">
      <c r="B95" s="15">
        <v>89</v>
      </c>
      <c r="C95" s="71"/>
    </row>
    <row r="96" spans="2:3" ht="17.100000000000001" customHeight="1" x14ac:dyDescent="0.15">
      <c r="B96" s="15">
        <v>90</v>
      </c>
      <c r="C96" s="71"/>
    </row>
    <row r="97" spans="2:3" ht="17.100000000000001" customHeight="1" x14ac:dyDescent="0.15">
      <c r="B97" s="15">
        <v>91</v>
      </c>
      <c r="C97" s="71"/>
    </row>
    <row r="98" spans="2:3" ht="17.100000000000001" customHeight="1" x14ac:dyDescent="0.15">
      <c r="B98" s="15">
        <v>92</v>
      </c>
      <c r="C98" s="71"/>
    </row>
    <row r="99" spans="2:3" ht="17.100000000000001" customHeight="1" x14ac:dyDescent="0.15">
      <c r="B99" s="15">
        <v>93</v>
      </c>
      <c r="C99" s="71"/>
    </row>
    <row r="100" spans="2:3" ht="17.100000000000001" customHeight="1" x14ac:dyDescent="0.15">
      <c r="B100" s="15">
        <v>94</v>
      </c>
      <c r="C100" s="71"/>
    </row>
    <row r="101" spans="2:3" ht="17.100000000000001" customHeight="1" x14ac:dyDescent="0.15">
      <c r="B101" s="15">
        <v>95</v>
      </c>
      <c r="C101" s="71"/>
    </row>
    <row r="102" spans="2:3" ht="17.100000000000001" customHeight="1" x14ac:dyDescent="0.15">
      <c r="B102" s="15">
        <v>96</v>
      </c>
      <c r="C102" s="71"/>
    </row>
    <row r="103" spans="2:3" ht="17.100000000000001" customHeight="1" x14ac:dyDescent="0.15">
      <c r="B103" s="15">
        <v>97</v>
      </c>
      <c r="C103" s="71"/>
    </row>
    <row r="104" spans="2:3" ht="17.100000000000001" customHeight="1" x14ac:dyDescent="0.15">
      <c r="B104" s="15">
        <v>98</v>
      </c>
      <c r="C104" s="71"/>
    </row>
    <row r="105" spans="2:3" ht="17.100000000000001" customHeight="1" x14ac:dyDescent="0.15">
      <c r="B105" s="15">
        <v>99</v>
      </c>
      <c r="C105" s="71"/>
    </row>
    <row r="106" spans="2:3" ht="17.100000000000001" customHeight="1" x14ac:dyDescent="0.15">
      <c r="B106" s="15">
        <v>100</v>
      </c>
      <c r="C106" s="71"/>
    </row>
  </sheetData>
  <phoneticPr fontId="19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18"/>
    <pageSetUpPr autoPageBreaks="0"/>
  </sheetPr>
  <dimension ref="B1:D100"/>
  <sheetViews>
    <sheetView showGridLines="0" workbookViewId="0">
      <pane ySplit="6" topLeftCell="A7" activePane="bottomLeft" state="frozen"/>
      <selection activeCell="B26" sqref="B26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8.88671875" style="72"/>
    <col min="3" max="3" width="20.77734375" style="72" customWidth="1"/>
    <col min="4" max="4" width="25.77734375" style="72" customWidth="1"/>
    <col min="5" max="16384" width="8.88671875" style="1"/>
  </cols>
  <sheetData>
    <row r="1" spans="2:4" ht="39.950000000000003" customHeight="1" x14ac:dyDescent="0.15">
      <c r="B1" s="1"/>
      <c r="C1" s="1"/>
      <c r="D1" s="1"/>
    </row>
    <row r="2" spans="2:4" ht="39.950000000000003" customHeight="1" x14ac:dyDescent="0.15">
      <c r="B2" s="1"/>
      <c r="C2" s="1"/>
      <c r="D2" s="1"/>
    </row>
    <row r="3" spans="2:4" ht="6.95" customHeight="1" x14ac:dyDescent="0.15">
      <c r="B3" s="1"/>
      <c r="C3" s="1"/>
      <c r="D3" s="1"/>
    </row>
    <row r="4" spans="2:4" ht="17.100000000000001" customHeight="1" x14ac:dyDescent="0.15">
      <c r="B4" s="1"/>
      <c r="C4" s="1"/>
      <c r="D4" s="1"/>
    </row>
    <row r="5" spans="2:4" ht="17.100000000000001" customHeight="1" x14ac:dyDescent="0.15">
      <c r="B5" s="1"/>
      <c r="C5" s="1"/>
      <c r="D5" s="1"/>
    </row>
    <row r="6" spans="2:4" ht="17.100000000000001" customHeight="1" x14ac:dyDescent="0.15">
      <c r="B6" s="94" t="s">
        <v>31</v>
      </c>
      <c r="C6" s="94" t="s">
        <v>32</v>
      </c>
      <c r="D6" s="94" t="s">
        <v>33</v>
      </c>
    </row>
    <row r="7" spans="2:4" ht="17.100000000000001" customHeight="1" x14ac:dyDescent="0.15">
      <c r="B7" s="73" t="s">
        <v>39</v>
      </c>
      <c r="C7" s="73"/>
      <c r="D7" s="73"/>
    </row>
    <row r="8" spans="2:4" ht="17.100000000000001" customHeight="1" x14ac:dyDescent="0.15">
      <c r="B8" s="74" t="s">
        <v>40</v>
      </c>
      <c r="C8" s="74" t="s">
        <v>41</v>
      </c>
      <c r="D8" s="73" t="s">
        <v>81</v>
      </c>
    </row>
    <row r="9" spans="2:4" ht="17.100000000000001" customHeight="1" x14ac:dyDescent="0.15">
      <c r="B9" s="74" t="s">
        <v>43</v>
      </c>
      <c r="C9" s="73" t="s">
        <v>44</v>
      </c>
      <c r="D9" s="73" t="s">
        <v>45</v>
      </c>
    </row>
    <row r="10" spans="2:4" ht="17.100000000000001" customHeight="1" x14ac:dyDescent="0.15">
      <c r="B10" s="74"/>
      <c r="C10" s="73"/>
      <c r="D10" s="73"/>
    </row>
    <row r="11" spans="2:4" ht="17.100000000000001" customHeight="1" x14ac:dyDescent="0.15">
      <c r="B11" s="76"/>
      <c r="C11" s="73"/>
      <c r="D11" s="73"/>
    </row>
    <row r="12" spans="2:4" ht="17.100000000000001" customHeight="1" x14ac:dyDescent="0.15">
      <c r="B12" s="74"/>
      <c r="C12" s="73"/>
      <c r="D12" s="73"/>
    </row>
    <row r="13" spans="2:4" ht="17.100000000000001" customHeight="1" x14ac:dyDescent="0.15">
      <c r="B13" s="75"/>
      <c r="C13" s="73"/>
      <c r="D13" s="73"/>
    </row>
    <row r="14" spans="2:4" ht="17.100000000000001" customHeight="1" x14ac:dyDescent="0.15">
      <c r="B14" s="75"/>
      <c r="C14" s="73"/>
      <c r="D14" s="73"/>
    </row>
    <row r="15" spans="2:4" ht="17.100000000000001" customHeight="1" x14ac:dyDescent="0.15">
      <c r="B15" s="75"/>
      <c r="C15" s="73"/>
      <c r="D15" s="73"/>
    </row>
    <row r="16" spans="2:4" ht="17.100000000000001" customHeight="1" x14ac:dyDescent="0.15">
      <c r="B16" s="76"/>
      <c r="C16" s="73"/>
      <c r="D16" s="73"/>
    </row>
    <row r="17" spans="2:4" ht="17.100000000000001" customHeight="1" x14ac:dyDescent="0.15">
      <c r="B17" s="74"/>
      <c r="C17" s="73"/>
      <c r="D17" s="73"/>
    </row>
    <row r="18" spans="2:4" ht="17.100000000000001" customHeight="1" x14ac:dyDescent="0.15">
      <c r="B18" s="75"/>
      <c r="C18" s="73"/>
      <c r="D18" s="73"/>
    </row>
    <row r="19" spans="2:4" ht="17.100000000000001" customHeight="1" x14ac:dyDescent="0.15">
      <c r="B19" s="75"/>
      <c r="C19" s="73"/>
      <c r="D19" s="73"/>
    </row>
    <row r="20" spans="2:4" ht="17.100000000000001" customHeight="1" x14ac:dyDescent="0.15">
      <c r="B20" s="75"/>
      <c r="C20" s="73"/>
      <c r="D20" s="73"/>
    </row>
    <row r="21" spans="2:4" ht="17.100000000000001" customHeight="1" x14ac:dyDescent="0.15">
      <c r="B21" s="76"/>
      <c r="C21" s="73"/>
      <c r="D21" s="73"/>
    </row>
    <row r="22" spans="2:4" ht="17.100000000000001" customHeight="1" x14ac:dyDescent="0.15">
      <c r="B22" s="74"/>
      <c r="C22" s="73"/>
      <c r="D22" s="73"/>
    </row>
    <row r="23" spans="2:4" ht="17.100000000000001" customHeight="1" x14ac:dyDescent="0.15">
      <c r="C23" s="73"/>
      <c r="D23" s="73"/>
    </row>
    <row r="24" spans="2:4" ht="17.100000000000001" customHeight="1" x14ac:dyDescent="0.15">
      <c r="B24" s="75"/>
      <c r="C24" s="73"/>
      <c r="D24" s="73"/>
    </row>
    <row r="25" spans="2:4" ht="17.100000000000001" customHeight="1" x14ac:dyDescent="0.15">
      <c r="B25" s="75"/>
      <c r="C25" s="73"/>
      <c r="D25" s="73"/>
    </row>
    <row r="26" spans="2:4" ht="17.100000000000001" customHeight="1" x14ac:dyDescent="0.15">
      <c r="B26" s="76"/>
      <c r="C26" s="73"/>
      <c r="D26" s="73"/>
    </row>
    <row r="27" spans="2:4" ht="17.100000000000001" customHeight="1" x14ac:dyDescent="0.15">
      <c r="B27" s="74"/>
      <c r="C27" s="73"/>
      <c r="D27" s="73"/>
    </row>
    <row r="28" spans="2:4" ht="17.100000000000001" customHeight="1" x14ac:dyDescent="0.15">
      <c r="B28" s="75"/>
      <c r="C28" s="73"/>
      <c r="D28" s="73"/>
    </row>
    <row r="29" spans="2:4" ht="17.100000000000001" customHeight="1" x14ac:dyDescent="0.15">
      <c r="B29" s="75"/>
      <c r="C29" s="73"/>
      <c r="D29" s="73"/>
    </row>
    <row r="30" spans="2:4" ht="17.100000000000001" customHeight="1" x14ac:dyDescent="0.15">
      <c r="B30" s="75"/>
      <c r="C30" s="73"/>
      <c r="D30" s="73"/>
    </row>
    <row r="31" spans="2:4" ht="17.100000000000001" customHeight="1" x14ac:dyDescent="0.15">
      <c r="B31" s="76"/>
      <c r="C31" s="73"/>
      <c r="D31" s="73"/>
    </row>
    <row r="32" spans="2:4" ht="17.100000000000001" customHeight="1" x14ac:dyDescent="0.15">
      <c r="B32" s="74"/>
      <c r="C32" s="73"/>
      <c r="D32" s="73"/>
    </row>
    <row r="33" spans="2:4" ht="17.100000000000001" customHeight="1" x14ac:dyDescent="0.15">
      <c r="B33" s="75"/>
      <c r="C33" s="73"/>
      <c r="D33" s="73"/>
    </row>
    <row r="34" spans="2:4" ht="17.100000000000001" customHeight="1" x14ac:dyDescent="0.15">
      <c r="B34" s="75"/>
      <c r="C34" s="73"/>
      <c r="D34" s="73"/>
    </row>
    <row r="35" spans="2:4" ht="17.100000000000001" customHeight="1" x14ac:dyDescent="0.15">
      <c r="B35" s="75"/>
      <c r="C35" s="73"/>
      <c r="D35" s="73"/>
    </row>
    <row r="36" spans="2:4" ht="17.100000000000001" customHeight="1" x14ac:dyDescent="0.15">
      <c r="B36" s="76"/>
      <c r="C36" s="73"/>
      <c r="D36" s="73"/>
    </row>
    <row r="37" spans="2:4" ht="17.100000000000001" customHeight="1" x14ac:dyDescent="0.15">
      <c r="B37" s="74"/>
      <c r="C37" s="73"/>
      <c r="D37" s="73"/>
    </row>
    <row r="38" spans="2:4" ht="17.100000000000001" customHeight="1" x14ac:dyDescent="0.15">
      <c r="B38" s="75"/>
      <c r="C38" s="73"/>
      <c r="D38" s="73"/>
    </row>
    <row r="39" spans="2:4" ht="17.100000000000001" customHeight="1" x14ac:dyDescent="0.15">
      <c r="B39" s="75"/>
      <c r="C39" s="73"/>
      <c r="D39" s="73"/>
    </row>
    <row r="40" spans="2:4" ht="17.100000000000001" customHeight="1" x14ac:dyDescent="0.15">
      <c r="B40" s="75"/>
      <c r="C40" s="73"/>
      <c r="D40" s="73"/>
    </row>
    <row r="41" spans="2:4" ht="17.100000000000001" customHeight="1" x14ac:dyDescent="0.15">
      <c r="B41" s="76"/>
      <c r="C41" s="73"/>
      <c r="D41" s="73"/>
    </row>
    <row r="42" spans="2:4" ht="17.100000000000001" customHeight="1" x14ac:dyDescent="0.15">
      <c r="B42" s="74"/>
      <c r="C42" s="73"/>
      <c r="D42" s="73"/>
    </row>
    <row r="43" spans="2:4" ht="17.100000000000001" customHeight="1" x14ac:dyDescent="0.15">
      <c r="B43" s="75"/>
      <c r="C43" s="73"/>
      <c r="D43" s="73"/>
    </row>
    <row r="44" spans="2:4" ht="17.100000000000001" customHeight="1" x14ac:dyDescent="0.15">
      <c r="B44" s="75"/>
      <c r="C44" s="73"/>
      <c r="D44" s="73"/>
    </row>
    <row r="45" spans="2:4" ht="17.100000000000001" customHeight="1" x14ac:dyDescent="0.15">
      <c r="B45" s="75"/>
      <c r="C45" s="73"/>
      <c r="D45" s="73"/>
    </row>
    <row r="46" spans="2:4" ht="17.100000000000001" customHeight="1" x14ac:dyDescent="0.15">
      <c r="B46" s="76"/>
      <c r="C46" s="73"/>
      <c r="D46" s="73"/>
    </row>
    <row r="47" spans="2:4" ht="17.100000000000001" customHeight="1" x14ac:dyDescent="0.15">
      <c r="B47" s="74"/>
      <c r="C47" s="73"/>
      <c r="D47" s="73"/>
    </row>
    <row r="48" spans="2:4" ht="17.100000000000001" customHeight="1" x14ac:dyDescent="0.15">
      <c r="B48" s="75"/>
      <c r="C48" s="73"/>
      <c r="D48" s="73"/>
    </row>
    <row r="49" spans="2:4" ht="17.100000000000001" customHeight="1" x14ac:dyDescent="0.15">
      <c r="B49" s="75"/>
      <c r="C49" s="73"/>
      <c r="D49" s="73"/>
    </row>
    <row r="50" spans="2:4" ht="17.100000000000001" customHeight="1" x14ac:dyDescent="0.15">
      <c r="B50" s="75"/>
      <c r="C50" s="73"/>
      <c r="D50" s="73"/>
    </row>
    <row r="51" spans="2:4" ht="17.100000000000001" customHeight="1" x14ac:dyDescent="0.15">
      <c r="B51" s="76"/>
      <c r="C51" s="73"/>
      <c r="D51" s="73"/>
    </row>
    <row r="52" spans="2:4" ht="17.100000000000001" customHeight="1" x14ac:dyDescent="0.15">
      <c r="B52" s="74"/>
      <c r="C52" s="73"/>
      <c r="D52" s="73"/>
    </row>
    <row r="53" spans="2:4" ht="17.100000000000001" customHeight="1" x14ac:dyDescent="0.15">
      <c r="B53" s="75"/>
      <c r="C53" s="73"/>
      <c r="D53" s="73"/>
    </row>
    <row r="54" spans="2:4" ht="17.100000000000001" customHeight="1" x14ac:dyDescent="0.15">
      <c r="B54" s="75"/>
      <c r="C54" s="73"/>
      <c r="D54" s="73"/>
    </row>
    <row r="55" spans="2:4" ht="17.100000000000001" customHeight="1" x14ac:dyDescent="0.15">
      <c r="B55" s="75"/>
      <c r="C55" s="73"/>
      <c r="D55" s="73"/>
    </row>
    <row r="56" spans="2:4" ht="17.100000000000001" customHeight="1" x14ac:dyDescent="0.15">
      <c r="B56" s="76"/>
      <c r="C56" s="73"/>
      <c r="D56" s="73"/>
    </row>
    <row r="57" spans="2:4" ht="17.100000000000001" customHeight="1" x14ac:dyDescent="0.15">
      <c r="B57" s="74"/>
      <c r="C57" s="73"/>
      <c r="D57" s="73"/>
    </row>
    <row r="58" spans="2:4" ht="17.100000000000001" customHeight="1" x14ac:dyDescent="0.15">
      <c r="B58" s="75"/>
      <c r="C58" s="73"/>
      <c r="D58" s="73"/>
    </row>
    <row r="59" spans="2:4" ht="17.100000000000001" customHeight="1" x14ac:dyDescent="0.15">
      <c r="B59" s="75"/>
      <c r="C59" s="73"/>
      <c r="D59" s="73"/>
    </row>
    <row r="60" spans="2:4" ht="17.100000000000001" customHeight="1" x14ac:dyDescent="0.15">
      <c r="B60" s="75"/>
      <c r="C60" s="73"/>
      <c r="D60" s="73"/>
    </row>
    <row r="61" spans="2:4" ht="17.100000000000001" customHeight="1" x14ac:dyDescent="0.15">
      <c r="B61" s="76"/>
      <c r="C61" s="73"/>
      <c r="D61" s="73"/>
    </row>
    <row r="62" spans="2:4" ht="17.100000000000001" customHeight="1" x14ac:dyDescent="0.15">
      <c r="B62" s="74"/>
      <c r="C62" s="73"/>
      <c r="D62" s="73"/>
    </row>
    <row r="63" spans="2:4" ht="17.100000000000001" customHeight="1" x14ac:dyDescent="0.15">
      <c r="B63" s="75"/>
      <c r="C63" s="73"/>
      <c r="D63" s="73"/>
    </row>
    <row r="64" spans="2:4" ht="17.100000000000001" customHeight="1" x14ac:dyDescent="0.15">
      <c r="B64" s="75"/>
      <c r="C64" s="73"/>
      <c r="D64" s="73"/>
    </row>
    <row r="65" spans="2:4" ht="17.100000000000001" customHeight="1" x14ac:dyDescent="0.15">
      <c r="B65" s="75"/>
      <c r="C65" s="73"/>
      <c r="D65" s="73"/>
    </row>
    <row r="66" spans="2:4" ht="17.100000000000001" customHeight="1" x14ac:dyDescent="0.15">
      <c r="B66" s="76"/>
      <c r="C66" s="73"/>
      <c r="D66" s="73"/>
    </row>
    <row r="67" spans="2:4" ht="17.100000000000001" customHeight="1" x14ac:dyDescent="0.15">
      <c r="B67" s="74"/>
      <c r="C67" s="73"/>
      <c r="D67" s="73"/>
    </row>
    <row r="68" spans="2:4" ht="17.100000000000001" customHeight="1" x14ac:dyDescent="0.15">
      <c r="B68" s="75"/>
      <c r="C68" s="73"/>
      <c r="D68" s="73"/>
    </row>
    <row r="69" spans="2:4" ht="17.100000000000001" customHeight="1" x14ac:dyDescent="0.15">
      <c r="B69" s="75"/>
      <c r="C69" s="73"/>
      <c r="D69" s="73"/>
    </row>
    <row r="70" spans="2:4" ht="17.100000000000001" customHeight="1" x14ac:dyDescent="0.15">
      <c r="B70" s="75"/>
      <c r="C70" s="73"/>
      <c r="D70" s="73"/>
    </row>
    <row r="71" spans="2:4" ht="17.100000000000001" customHeight="1" x14ac:dyDescent="0.15">
      <c r="B71" s="76"/>
      <c r="C71" s="73"/>
      <c r="D71" s="73"/>
    </row>
    <row r="72" spans="2:4" ht="17.100000000000001" customHeight="1" x14ac:dyDescent="0.15">
      <c r="B72" s="74"/>
      <c r="C72" s="73"/>
      <c r="D72" s="73"/>
    </row>
    <row r="73" spans="2:4" ht="17.100000000000001" customHeight="1" x14ac:dyDescent="0.15">
      <c r="B73" s="75"/>
      <c r="C73" s="73"/>
      <c r="D73" s="73"/>
    </row>
    <row r="74" spans="2:4" ht="17.100000000000001" customHeight="1" x14ac:dyDescent="0.15">
      <c r="B74" s="75"/>
      <c r="C74" s="73"/>
      <c r="D74" s="73"/>
    </row>
    <row r="75" spans="2:4" ht="17.100000000000001" customHeight="1" x14ac:dyDescent="0.15">
      <c r="B75" s="75"/>
      <c r="C75" s="73"/>
      <c r="D75" s="73"/>
    </row>
    <row r="76" spans="2:4" ht="17.100000000000001" customHeight="1" x14ac:dyDescent="0.15">
      <c r="B76" s="76"/>
      <c r="C76" s="73"/>
      <c r="D76" s="73"/>
    </row>
    <row r="77" spans="2:4" ht="17.100000000000001" customHeight="1" x14ac:dyDescent="0.15">
      <c r="B77" s="74"/>
      <c r="C77" s="73"/>
      <c r="D77" s="73"/>
    </row>
    <row r="78" spans="2:4" ht="17.100000000000001" customHeight="1" x14ac:dyDescent="0.15">
      <c r="B78" s="75"/>
      <c r="C78" s="73"/>
      <c r="D78" s="73"/>
    </row>
    <row r="79" spans="2:4" ht="17.100000000000001" customHeight="1" x14ac:dyDescent="0.15">
      <c r="B79" s="75"/>
      <c r="C79" s="73"/>
      <c r="D79" s="73"/>
    </row>
    <row r="80" spans="2:4" ht="17.100000000000001" customHeight="1" x14ac:dyDescent="0.15">
      <c r="B80" s="75"/>
      <c r="C80" s="73"/>
      <c r="D80" s="73"/>
    </row>
    <row r="81" spans="2:4" ht="17.100000000000001" customHeight="1" x14ac:dyDescent="0.15">
      <c r="B81" s="76"/>
      <c r="C81" s="73"/>
      <c r="D81" s="73"/>
    </row>
    <row r="82" spans="2:4" ht="17.100000000000001" customHeight="1" x14ac:dyDescent="0.15">
      <c r="B82" s="74"/>
      <c r="C82" s="73"/>
      <c r="D82" s="73"/>
    </row>
    <row r="83" spans="2:4" ht="17.100000000000001" customHeight="1" x14ac:dyDescent="0.15">
      <c r="B83" s="75"/>
      <c r="C83" s="73"/>
      <c r="D83" s="73"/>
    </row>
    <row r="84" spans="2:4" ht="17.100000000000001" customHeight="1" x14ac:dyDescent="0.15">
      <c r="B84" s="75"/>
      <c r="C84" s="73"/>
      <c r="D84" s="73"/>
    </row>
    <row r="85" spans="2:4" ht="17.100000000000001" customHeight="1" x14ac:dyDescent="0.15">
      <c r="B85" s="75"/>
      <c r="C85" s="73"/>
      <c r="D85" s="73"/>
    </row>
    <row r="86" spans="2:4" ht="17.100000000000001" customHeight="1" x14ac:dyDescent="0.15">
      <c r="B86" s="76"/>
      <c r="C86" s="73"/>
      <c r="D86" s="73"/>
    </row>
    <row r="87" spans="2:4" ht="17.100000000000001" customHeight="1" x14ac:dyDescent="0.15">
      <c r="B87" s="75"/>
      <c r="C87" s="73"/>
      <c r="D87" s="73"/>
    </row>
    <row r="88" spans="2:4" ht="17.100000000000001" customHeight="1" x14ac:dyDescent="0.15">
      <c r="B88" s="75"/>
      <c r="C88" s="73"/>
      <c r="D88" s="73"/>
    </row>
    <row r="89" spans="2:4" ht="17.100000000000001" customHeight="1" x14ac:dyDescent="0.15">
      <c r="B89" s="75"/>
      <c r="C89" s="73"/>
      <c r="D89" s="73"/>
    </row>
    <row r="90" spans="2:4" ht="17.100000000000001" customHeight="1" x14ac:dyDescent="0.15">
      <c r="B90" s="76"/>
      <c r="C90" s="73"/>
      <c r="D90" s="73"/>
    </row>
    <row r="91" spans="2:4" ht="17.100000000000001" customHeight="1" x14ac:dyDescent="0.15">
      <c r="B91" s="74"/>
      <c r="C91" s="73"/>
      <c r="D91" s="73"/>
    </row>
    <row r="92" spans="2:4" ht="17.100000000000001" customHeight="1" x14ac:dyDescent="0.15">
      <c r="B92" s="75"/>
      <c r="C92" s="73"/>
      <c r="D92" s="73"/>
    </row>
    <row r="93" spans="2:4" ht="17.100000000000001" customHeight="1" x14ac:dyDescent="0.15">
      <c r="B93" s="75"/>
      <c r="C93" s="73"/>
      <c r="D93" s="73"/>
    </row>
    <row r="94" spans="2:4" ht="17.100000000000001" customHeight="1" x14ac:dyDescent="0.15">
      <c r="B94" s="75"/>
      <c r="C94" s="73"/>
      <c r="D94" s="73"/>
    </row>
    <row r="95" spans="2:4" ht="17.100000000000001" customHeight="1" x14ac:dyDescent="0.15">
      <c r="B95" s="76"/>
      <c r="C95" s="73"/>
      <c r="D95" s="73"/>
    </row>
    <row r="96" spans="2:4" ht="17.100000000000001" customHeight="1" x14ac:dyDescent="0.15">
      <c r="B96" s="74"/>
      <c r="C96" s="73"/>
      <c r="D96" s="73"/>
    </row>
    <row r="97" spans="2:4" ht="17.100000000000001" customHeight="1" x14ac:dyDescent="0.15">
      <c r="B97" s="75"/>
      <c r="C97" s="73"/>
      <c r="D97" s="73"/>
    </row>
    <row r="98" spans="2:4" ht="17.100000000000001" customHeight="1" x14ac:dyDescent="0.15">
      <c r="B98" s="75"/>
      <c r="C98" s="73"/>
      <c r="D98" s="73"/>
    </row>
    <row r="99" spans="2:4" ht="17.100000000000001" customHeight="1" x14ac:dyDescent="0.15">
      <c r="B99" s="75"/>
      <c r="C99" s="73"/>
      <c r="D99" s="73"/>
    </row>
    <row r="100" spans="2:4" ht="17.100000000000001" customHeight="1" x14ac:dyDescent="0.15">
      <c r="B100" s="76"/>
      <c r="C100" s="73"/>
      <c r="D100" s="73"/>
    </row>
  </sheetData>
  <phoneticPr fontId="19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8"/>
    <pageSetUpPr autoPageBreaks="0"/>
  </sheetPr>
  <dimension ref="B1:L8"/>
  <sheetViews>
    <sheetView showGridLines="0" workbookViewId="0">
      <pane ySplit="6" topLeftCell="A7" activePane="bottomLeft" state="frozen"/>
      <selection activeCell="B26" sqref="B26"/>
      <selection pane="bottomLeft"/>
    </sheetView>
  </sheetViews>
  <sheetFormatPr defaultRowHeight="17.100000000000001" customHeight="1" x14ac:dyDescent="0.15"/>
  <cols>
    <col min="1" max="1" width="0.88671875" style="2" customWidth="1"/>
    <col min="2" max="2" width="3.77734375" style="66" customWidth="1"/>
    <col min="3" max="3" width="20.77734375" style="67" customWidth="1"/>
    <col min="4" max="4" width="7.77734375" style="67" customWidth="1"/>
    <col min="5" max="5" width="12.77734375" style="67" customWidth="1"/>
    <col min="6" max="6" width="7.77734375" style="67" customWidth="1"/>
    <col min="7" max="7" width="25.77734375" style="68" customWidth="1"/>
    <col min="8" max="8" width="11.77734375" style="67" customWidth="1"/>
    <col min="9" max="9" width="13.44140625" style="69" bestFit="1" customWidth="1"/>
    <col min="10" max="10" width="13.33203125" style="79" customWidth="1"/>
    <col min="11" max="11" width="13.33203125" style="77" customWidth="1"/>
    <col min="12" max="12" width="11.77734375" style="70" customWidth="1"/>
    <col min="13" max="16384" width="8.88671875" style="2"/>
  </cols>
  <sheetData>
    <row r="1" spans="2:12" ht="39.950000000000003" customHeight="1" x14ac:dyDescent="0.15">
      <c r="B1" s="2"/>
      <c r="C1" s="2"/>
      <c r="D1" s="2"/>
      <c r="E1" s="2"/>
      <c r="F1" s="2"/>
      <c r="G1" s="2"/>
      <c r="H1" s="2"/>
      <c r="I1" s="2"/>
      <c r="J1" s="78"/>
      <c r="K1" s="78"/>
      <c r="L1" s="2"/>
    </row>
    <row r="2" spans="2:12" ht="39.950000000000003" customHeight="1" x14ac:dyDescent="0.15">
      <c r="B2" s="2"/>
      <c r="C2" s="2"/>
      <c r="D2" s="2"/>
      <c r="E2" s="2"/>
      <c r="F2" s="2"/>
      <c r="G2" s="2"/>
      <c r="H2" s="2"/>
      <c r="I2" s="2"/>
      <c r="J2" s="78"/>
      <c r="K2" s="78"/>
      <c r="L2" s="2"/>
    </row>
    <row r="3" spans="2:12" ht="6.95" customHeight="1" x14ac:dyDescent="0.15">
      <c r="B3" s="2"/>
      <c r="C3" s="2"/>
      <c r="D3" s="2"/>
      <c r="E3" s="2"/>
      <c r="F3" s="2"/>
      <c r="G3" s="2"/>
      <c r="H3" s="2"/>
      <c r="I3" s="2"/>
      <c r="J3" s="78"/>
      <c r="K3" s="78"/>
      <c r="L3" s="2"/>
    </row>
    <row r="4" spans="2:12" ht="17.100000000000001" customHeight="1" x14ac:dyDescent="0.15">
      <c r="B4" s="2"/>
      <c r="C4" s="2"/>
      <c r="D4" s="2"/>
      <c r="E4" s="2"/>
      <c r="F4" s="2"/>
      <c r="G4" s="2"/>
      <c r="H4" s="2"/>
      <c r="I4" s="2"/>
      <c r="J4" s="78"/>
      <c r="K4" s="78"/>
      <c r="L4" s="2"/>
    </row>
    <row r="5" spans="2:12" ht="17.100000000000001" customHeight="1" x14ac:dyDescent="0.15">
      <c r="B5" s="2"/>
      <c r="C5" s="2"/>
      <c r="D5" s="2"/>
      <c r="E5" s="2"/>
      <c r="F5" s="2"/>
      <c r="G5" s="2"/>
      <c r="H5" s="2"/>
      <c r="I5" s="2"/>
      <c r="J5" s="78"/>
      <c r="K5" s="78"/>
      <c r="L5" s="2"/>
    </row>
    <row r="6" spans="2:12" ht="17.100000000000001" customHeight="1" x14ac:dyDescent="0.15">
      <c r="B6" s="95" t="s">
        <v>0</v>
      </c>
      <c r="C6" s="96" t="s">
        <v>1</v>
      </c>
      <c r="D6" s="96" t="s">
        <v>62</v>
      </c>
      <c r="E6" s="96" t="s">
        <v>2</v>
      </c>
      <c r="F6" s="96" t="s">
        <v>3</v>
      </c>
      <c r="G6" s="96" t="s">
        <v>4</v>
      </c>
      <c r="H6" s="96" t="s">
        <v>5</v>
      </c>
      <c r="I6" s="96" t="s">
        <v>6</v>
      </c>
      <c r="J6" s="97" t="s">
        <v>70</v>
      </c>
      <c r="K6" s="97" t="s">
        <v>71</v>
      </c>
      <c r="L6" s="97" t="s">
        <v>78</v>
      </c>
    </row>
    <row r="7" spans="2:12" ht="17.100000000000001" customHeight="1" x14ac:dyDescent="0.15">
      <c r="B7" s="66">
        <v>1</v>
      </c>
      <c r="C7" s="67" t="s">
        <v>76</v>
      </c>
      <c r="D7" s="67" t="s">
        <v>60</v>
      </c>
      <c r="E7" s="67" t="s">
        <v>65</v>
      </c>
      <c r="F7" s="67" t="s">
        <v>66</v>
      </c>
      <c r="G7" s="68" t="s">
        <v>67</v>
      </c>
      <c r="H7" s="67" t="s">
        <v>68</v>
      </c>
      <c r="I7" s="69">
        <v>250000000</v>
      </c>
      <c r="J7" s="79">
        <v>41654</v>
      </c>
      <c r="K7" s="77">
        <v>42185</v>
      </c>
      <c r="L7" s="70" t="s">
        <v>38</v>
      </c>
    </row>
    <row r="8" spans="2:12" ht="17.100000000000001" customHeight="1" x14ac:dyDescent="0.15">
      <c r="B8" s="66">
        <v>2</v>
      </c>
      <c r="C8" s="67" t="s">
        <v>74</v>
      </c>
      <c r="D8" s="67" t="s">
        <v>60</v>
      </c>
      <c r="E8" s="67" t="s">
        <v>65</v>
      </c>
      <c r="F8" s="67" t="s">
        <v>66</v>
      </c>
      <c r="G8" s="68" t="s">
        <v>67</v>
      </c>
      <c r="H8" s="67" t="s">
        <v>68</v>
      </c>
      <c r="I8" s="69">
        <v>250000000</v>
      </c>
      <c r="J8" s="79">
        <v>41654</v>
      </c>
      <c r="K8" s="77">
        <v>42200</v>
      </c>
      <c r="L8" s="70" t="s">
        <v>37</v>
      </c>
    </row>
  </sheetData>
  <phoneticPr fontId="19" type="noConversion"/>
  <dataValidations disablePrompts="1" count="1">
    <dataValidation type="list" allowBlank="1" showInputMessage="1" showErrorMessage="1" sqref="L7:L65536">
      <formula1>공종목록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horizontalDpi="429496729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0" r:id="rId4" name="Drop Down 72">
              <controlPr defaultSize="0" autoLine="0" autoPict="0" macro="[0]!거래처정렬하기">
                <anchor moveWithCells="1">
                  <from>
                    <xdr:col>9</xdr:col>
                    <xdr:colOff>1123950</xdr:colOff>
                    <xdr:row>3</xdr:row>
                    <xdr:rowOff>76200</xdr:rowOff>
                  </from>
                  <to>
                    <xdr:col>10</xdr:col>
                    <xdr:colOff>1085850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8"/>
    <pageSetUpPr autoPageBreaks="0"/>
  </sheetPr>
  <dimension ref="B1:U201"/>
  <sheetViews>
    <sheetView showGridLines="0" workbookViewId="0">
      <pane ySplit="10" topLeftCell="A11" activePane="bottomLeft" state="frozen"/>
      <selection activeCell="B26" sqref="B26"/>
      <selection pane="bottomLeft"/>
    </sheetView>
  </sheetViews>
  <sheetFormatPr defaultRowHeight="17.100000000000001" customHeight="1" x14ac:dyDescent="0.15"/>
  <cols>
    <col min="1" max="1" width="0.88671875" style="1" customWidth="1"/>
    <col min="2" max="3" width="11.77734375" style="23" customWidth="1"/>
    <col min="4" max="4" width="11.77734375" style="24" customWidth="1"/>
    <col min="5" max="7" width="12.77734375" style="24" customWidth="1"/>
    <col min="8" max="8" width="8.77734375" style="20" customWidth="1"/>
    <col min="9" max="9" width="10" style="20" bestFit="1" customWidth="1"/>
    <col min="10" max="11" width="8.77734375" style="20" customWidth="1"/>
    <col min="12" max="12" width="8.77734375" style="25" customWidth="1"/>
    <col min="13" max="13" width="8.77734375" style="26" customWidth="1"/>
    <col min="14" max="18" width="8.88671875" style="1"/>
    <col min="19" max="21" width="8.88671875" style="1" hidden="1" customWidth="1"/>
    <col min="22" max="16384" width="8.88671875" style="1"/>
  </cols>
  <sheetData>
    <row r="1" spans="2:21" ht="39.950000000000003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21" ht="39.950000000000003" customHeight="1" x14ac:dyDescent="0.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21" ht="6.9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21" ht="17.100000000000001" customHeight="1" x14ac:dyDescent="0.15">
      <c r="B4" s="114" t="s">
        <v>72</v>
      </c>
      <c r="C4" s="114"/>
      <c r="D4" s="102" t="s">
        <v>1</v>
      </c>
      <c r="E4" s="3"/>
      <c r="F4" s="3"/>
      <c r="G4" s="3"/>
      <c r="H4" s="3"/>
      <c r="I4" s="22"/>
      <c r="J4" s="22"/>
      <c r="K4" s="1"/>
      <c r="L4" s="1"/>
      <c r="M4" s="1"/>
      <c r="S4" s="4" t="str">
        <f>B10</f>
        <v>날짜</v>
      </c>
      <c r="T4" s="4" t="str">
        <f>B10</f>
        <v>날짜</v>
      </c>
      <c r="U4" s="4" t="str">
        <f>C10</f>
        <v>거래처명</v>
      </c>
    </row>
    <row r="5" spans="2:21" ht="17.100000000000001" customHeight="1" x14ac:dyDescent="0.15">
      <c r="B5" s="105">
        <v>41852</v>
      </c>
      <c r="C5" s="106">
        <v>41974</v>
      </c>
      <c r="D5" s="107" t="s">
        <v>63</v>
      </c>
      <c r="E5" s="3"/>
      <c r="F5" s="3"/>
      <c r="G5" s="3"/>
      <c r="H5" s="3"/>
      <c r="I5" s="22"/>
      <c r="J5" s="22"/>
      <c r="K5" s="1"/>
      <c r="L5" s="1"/>
      <c r="M5" s="1"/>
      <c r="S5" s="5" t="str">
        <f>IF(B5="","&lt;&gt;0","&gt;=" &amp; B5)</f>
        <v>&gt;=41852</v>
      </c>
      <c r="T5" s="5" t="str">
        <f>IF(C5="","&lt;&gt;0","&lt;=" &amp; C5)</f>
        <v>&lt;=41974</v>
      </c>
      <c r="U5" s="5" t="str">
        <f>IF(D5="","&lt;&gt;0",D5)</f>
        <v>○○토건</v>
      </c>
    </row>
    <row r="6" spans="2:21" ht="6.95" customHeight="1" x14ac:dyDescent="0.1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21" ht="17.100000000000001" customHeight="1" x14ac:dyDescent="0.15">
      <c r="B7" s="98" t="str">
        <f>B10</f>
        <v>날짜</v>
      </c>
      <c r="C7" s="98" t="str">
        <f t="shared" ref="C7:M7" si="0">C10</f>
        <v>거래처명</v>
      </c>
      <c r="D7" s="98" t="str">
        <f t="shared" si="0"/>
        <v>구분</v>
      </c>
      <c r="E7" s="98" t="str">
        <f t="shared" si="0"/>
        <v>세목</v>
      </c>
      <c r="F7" s="98" t="str">
        <f t="shared" si="0"/>
        <v>비목</v>
      </c>
      <c r="G7" s="98" t="str">
        <f t="shared" si="0"/>
        <v>적요</v>
      </c>
      <c r="H7" s="98" t="str">
        <f t="shared" si="0"/>
        <v>공급가액</v>
      </c>
      <c r="I7" s="98" t="s">
        <v>80</v>
      </c>
      <c r="J7" s="98" t="str">
        <f t="shared" si="0"/>
        <v>합계</v>
      </c>
      <c r="K7" s="98" t="str">
        <f t="shared" si="0"/>
        <v>결재금액</v>
      </c>
      <c r="L7" s="98" t="str">
        <f t="shared" si="0"/>
        <v>잔액</v>
      </c>
      <c r="M7" s="98" t="str">
        <f t="shared" si="0"/>
        <v>비고</v>
      </c>
    </row>
    <row r="8" spans="2:21" ht="17.100000000000001" customHeight="1" x14ac:dyDescent="0.15">
      <c r="B8" s="83">
        <v>42172</v>
      </c>
      <c r="C8" s="83" t="s">
        <v>73</v>
      </c>
      <c r="D8" s="108" t="s">
        <v>43</v>
      </c>
      <c r="E8" s="108" t="s">
        <v>44</v>
      </c>
      <c r="F8" s="108" t="s">
        <v>45</v>
      </c>
      <c r="G8" s="108"/>
      <c r="H8" s="109">
        <v>3000000</v>
      </c>
      <c r="I8" s="110">
        <f>H8*0.1</f>
        <v>300000</v>
      </c>
      <c r="J8" s="110">
        <f>H8+I8</f>
        <v>3300000</v>
      </c>
      <c r="K8" s="109">
        <v>3300000</v>
      </c>
      <c r="L8" s="110">
        <f>IF(ISBLANK(C8),0,SUMIF(C11:C65536,C8,J11:J65536)-SUMIF(C11:C65536,C8,K11:K65536)+J8-K8)</f>
        <v>0</v>
      </c>
      <c r="M8" s="111"/>
    </row>
    <row r="9" spans="2:21" ht="6.95" customHeight="1" x14ac:dyDescent="0.1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21" ht="17.100000000000001" customHeight="1" x14ac:dyDescent="0.15">
      <c r="B10" s="99" t="s">
        <v>47</v>
      </c>
      <c r="C10" s="100" t="s">
        <v>48</v>
      </c>
      <c r="D10" s="100" t="s">
        <v>31</v>
      </c>
      <c r="E10" s="100" t="s">
        <v>32</v>
      </c>
      <c r="F10" s="100" t="s">
        <v>33</v>
      </c>
      <c r="G10" s="100" t="s">
        <v>49</v>
      </c>
      <c r="H10" s="94" t="s">
        <v>34</v>
      </c>
      <c r="I10" s="94" t="s">
        <v>80</v>
      </c>
      <c r="J10" s="94" t="s">
        <v>35</v>
      </c>
      <c r="K10" s="100" t="s">
        <v>50</v>
      </c>
      <c r="L10" s="100" t="s">
        <v>51</v>
      </c>
      <c r="M10" s="101" t="s">
        <v>52</v>
      </c>
    </row>
    <row r="11" spans="2:21" ht="17.100000000000001" customHeight="1" x14ac:dyDescent="0.15">
      <c r="B11" s="23">
        <v>42154</v>
      </c>
      <c r="C11" s="23" t="s">
        <v>63</v>
      </c>
      <c r="D11" s="24" t="s">
        <v>39</v>
      </c>
      <c r="H11" s="20">
        <v>5000000</v>
      </c>
      <c r="I11" s="20">
        <v>500000</v>
      </c>
      <c r="J11" s="20">
        <v>5500000</v>
      </c>
      <c r="K11" s="20">
        <v>3000000</v>
      </c>
      <c r="L11" s="25">
        <v>2500000</v>
      </c>
      <c r="P11" s="8"/>
      <c r="Q11" s="9"/>
      <c r="R11" s="9"/>
    </row>
    <row r="12" spans="2:21" ht="17.100000000000001" customHeight="1" x14ac:dyDescent="0.15">
      <c r="B12" s="23">
        <v>42165</v>
      </c>
      <c r="C12" s="23" t="s">
        <v>73</v>
      </c>
      <c r="D12" s="24" t="s">
        <v>40</v>
      </c>
      <c r="E12" s="24" t="s">
        <v>41</v>
      </c>
      <c r="F12" s="24" t="s">
        <v>42</v>
      </c>
      <c r="H12" s="20">
        <v>100000</v>
      </c>
      <c r="I12" s="20">
        <v>10000</v>
      </c>
      <c r="J12" s="20">
        <v>110000</v>
      </c>
      <c r="K12" s="20">
        <v>110000</v>
      </c>
      <c r="L12" s="25">
        <v>0</v>
      </c>
      <c r="P12" s="8"/>
      <c r="Q12" s="9"/>
      <c r="R12" s="9"/>
    </row>
    <row r="13" spans="2:21" ht="17.100000000000001" customHeight="1" x14ac:dyDescent="0.15">
      <c r="P13" s="8"/>
      <c r="Q13" s="9"/>
      <c r="R13" s="9"/>
    </row>
    <row r="14" spans="2:21" ht="17.100000000000001" customHeight="1" x14ac:dyDescent="0.15">
      <c r="P14" s="8"/>
      <c r="Q14" s="9"/>
      <c r="R14" s="9"/>
    </row>
    <row r="15" spans="2:21" ht="17.100000000000001" customHeight="1" x14ac:dyDescent="0.15">
      <c r="P15" s="8"/>
      <c r="Q15" s="9"/>
      <c r="R15" s="9"/>
    </row>
    <row r="16" spans="2:21" ht="17.100000000000001" customHeight="1" x14ac:dyDescent="0.15">
      <c r="P16" s="8"/>
      <c r="Q16" s="9"/>
      <c r="R16" s="9"/>
    </row>
    <row r="17" spans="16:18" ht="17.100000000000001" customHeight="1" x14ac:dyDescent="0.15">
      <c r="P17" s="8"/>
      <c r="Q17" s="9"/>
      <c r="R17" s="9"/>
    </row>
    <row r="18" spans="16:18" ht="17.100000000000001" customHeight="1" x14ac:dyDescent="0.15">
      <c r="P18" s="8"/>
      <c r="Q18" s="9"/>
      <c r="R18" s="9"/>
    </row>
    <row r="19" spans="16:18" ht="17.100000000000001" customHeight="1" x14ac:dyDescent="0.15">
      <c r="P19" s="8"/>
      <c r="Q19" s="9"/>
      <c r="R19" s="9"/>
    </row>
    <row r="20" spans="16:18" ht="17.100000000000001" customHeight="1" x14ac:dyDescent="0.15">
      <c r="P20" s="8"/>
      <c r="Q20" s="9"/>
      <c r="R20" s="9"/>
    </row>
    <row r="21" spans="16:18" ht="17.100000000000001" customHeight="1" x14ac:dyDescent="0.15">
      <c r="P21" s="8"/>
      <c r="Q21" s="9"/>
      <c r="R21" s="9"/>
    </row>
    <row r="22" spans="16:18" ht="17.100000000000001" customHeight="1" x14ac:dyDescent="0.15">
      <c r="P22" s="8"/>
      <c r="Q22" s="9"/>
      <c r="R22" s="9"/>
    </row>
    <row r="23" spans="16:18" ht="17.100000000000001" customHeight="1" x14ac:dyDescent="0.15">
      <c r="P23" s="8"/>
      <c r="Q23" s="9"/>
      <c r="R23" s="9"/>
    </row>
    <row r="24" spans="16:18" ht="17.100000000000001" customHeight="1" x14ac:dyDescent="0.15">
      <c r="P24" s="8"/>
      <c r="Q24" s="9"/>
      <c r="R24" s="9"/>
    </row>
    <row r="25" spans="16:18" ht="17.100000000000001" customHeight="1" x14ac:dyDescent="0.15">
      <c r="P25" s="8"/>
      <c r="Q25" s="9"/>
      <c r="R25" s="9"/>
    </row>
    <row r="26" spans="16:18" ht="17.100000000000001" customHeight="1" x14ac:dyDescent="0.15">
      <c r="P26" s="8"/>
      <c r="Q26" s="9"/>
      <c r="R26" s="9"/>
    </row>
    <row r="27" spans="16:18" ht="17.100000000000001" customHeight="1" x14ac:dyDescent="0.15">
      <c r="P27" s="8"/>
      <c r="Q27" s="9"/>
      <c r="R27" s="9"/>
    </row>
    <row r="28" spans="16:18" ht="17.100000000000001" customHeight="1" x14ac:dyDescent="0.15">
      <c r="P28" s="8"/>
      <c r="Q28" s="9"/>
      <c r="R28" s="9"/>
    </row>
    <row r="29" spans="16:18" ht="17.100000000000001" customHeight="1" x14ac:dyDescent="0.15">
      <c r="P29" s="8"/>
      <c r="Q29" s="9"/>
      <c r="R29" s="9"/>
    </row>
    <row r="30" spans="16:18" ht="17.100000000000001" customHeight="1" x14ac:dyDescent="0.15">
      <c r="P30" s="8"/>
      <c r="Q30" s="9"/>
      <c r="R30" s="9"/>
    </row>
    <row r="31" spans="16:18" ht="17.100000000000001" customHeight="1" x14ac:dyDescent="0.15">
      <c r="P31" s="8"/>
      <c r="Q31" s="9"/>
      <c r="R31" s="9"/>
    </row>
    <row r="32" spans="16:18" ht="17.100000000000001" customHeight="1" x14ac:dyDescent="0.15">
      <c r="P32" s="8"/>
      <c r="Q32" s="9"/>
      <c r="R32" s="9"/>
    </row>
    <row r="33" spans="16:18" ht="17.100000000000001" customHeight="1" x14ac:dyDescent="0.15">
      <c r="P33" s="8"/>
      <c r="Q33" s="9"/>
      <c r="R33" s="9"/>
    </row>
    <row r="34" spans="16:18" ht="17.100000000000001" customHeight="1" x14ac:dyDescent="0.15">
      <c r="P34" s="8"/>
      <c r="Q34" s="9"/>
      <c r="R34" s="9"/>
    </row>
    <row r="35" spans="16:18" ht="17.100000000000001" customHeight="1" x14ac:dyDescent="0.15">
      <c r="P35" s="8"/>
      <c r="Q35" s="9"/>
      <c r="R35" s="9"/>
    </row>
    <row r="36" spans="16:18" ht="17.100000000000001" customHeight="1" x14ac:dyDescent="0.15">
      <c r="P36" s="8"/>
      <c r="Q36" s="9"/>
      <c r="R36" s="9"/>
    </row>
    <row r="37" spans="16:18" ht="17.100000000000001" customHeight="1" x14ac:dyDescent="0.15">
      <c r="P37" s="8"/>
      <c r="Q37" s="9"/>
      <c r="R37" s="9"/>
    </row>
    <row r="38" spans="16:18" ht="17.100000000000001" customHeight="1" x14ac:dyDescent="0.15">
      <c r="P38" s="8"/>
      <c r="Q38" s="9"/>
      <c r="R38" s="9"/>
    </row>
    <row r="39" spans="16:18" ht="17.100000000000001" customHeight="1" x14ac:dyDescent="0.15">
      <c r="P39" s="8"/>
      <c r="Q39" s="9"/>
      <c r="R39" s="9"/>
    </row>
    <row r="40" spans="16:18" ht="17.100000000000001" customHeight="1" x14ac:dyDescent="0.15">
      <c r="P40" s="8"/>
      <c r="Q40" s="9"/>
      <c r="R40" s="9"/>
    </row>
    <row r="41" spans="16:18" ht="17.100000000000001" customHeight="1" x14ac:dyDescent="0.15">
      <c r="P41" s="8"/>
      <c r="Q41" s="9"/>
      <c r="R41" s="9"/>
    </row>
    <row r="42" spans="16:18" ht="17.100000000000001" customHeight="1" x14ac:dyDescent="0.15">
      <c r="P42" s="8"/>
      <c r="Q42" s="9"/>
      <c r="R42" s="9"/>
    </row>
    <row r="43" spans="16:18" ht="17.100000000000001" customHeight="1" x14ac:dyDescent="0.15">
      <c r="P43" s="8"/>
      <c r="Q43" s="9"/>
      <c r="R43" s="9"/>
    </row>
    <row r="44" spans="16:18" ht="17.100000000000001" customHeight="1" x14ac:dyDescent="0.15">
      <c r="P44" s="8"/>
      <c r="Q44" s="9"/>
      <c r="R44" s="9"/>
    </row>
    <row r="45" spans="16:18" ht="17.100000000000001" customHeight="1" x14ac:dyDescent="0.15">
      <c r="P45" s="8"/>
      <c r="Q45" s="9"/>
      <c r="R45" s="9"/>
    </row>
    <row r="46" spans="16:18" ht="17.100000000000001" customHeight="1" x14ac:dyDescent="0.15">
      <c r="P46" s="8"/>
      <c r="Q46" s="9"/>
      <c r="R46" s="9"/>
    </row>
    <row r="47" spans="16:18" ht="17.100000000000001" customHeight="1" x14ac:dyDescent="0.15">
      <c r="P47" s="8"/>
      <c r="Q47" s="9"/>
      <c r="R47" s="9"/>
    </row>
    <row r="48" spans="16:18" ht="17.100000000000001" customHeight="1" x14ac:dyDescent="0.15">
      <c r="P48" s="8"/>
      <c r="Q48" s="9"/>
      <c r="R48" s="9"/>
    </row>
    <row r="49" spans="16:18" ht="17.100000000000001" customHeight="1" x14ac:dyDescent="0.15">
      <c r="P49" s="8"/>
      <c r="Q49" s="9"/>
      <c r="R49" s="9"/>
    </row>
    <row r="50" spans="16:18" ht="17.100000000000001" customHeight="1" x14ac:dyDescent="0.15">
      <c r="P50" s="8"/>
      <c r="Q50" s="9"/>
      <c r="R50" s="9"/>
    </row>
    <row r="51" spans="16:18" ht="17.100000000000001" customHeight="1" x14ac:dyDescent="0.15">
      <c r="P51" s="8"/>
      <c r="Q51" s="9"/>
      <c r="R51" s="9"/>
    </row>
    <row r="52" spans="16:18" ht="17.100000000000001" customHeight="1" x14ac:dyDescent="0.15">
      <c r="P52" s="8"/>
      <c r="Q52" s="9"/>
      <c r="R52" s="9"/>
    </row>
    <row r="53" spans="16:18" ht="17.100000000000001" customHeight="1" x14ac:dyDescent="0.15">
      <c r="P53" s="8"/>
      <c r="Q53" s="9"/>
      <c r="R53" s="9"/>
    </row>
    <row r="54" spans="16:18" ht="17.100000000000001" customHeight="1" x14ac:dyDescent="0.15">
      <c r="P54" s="8"/>
      <c r="Q54" s="9"/>
      <c r="R54" s="9"/>
    </row>
    <row r="55" spans="16:18" ht="17.100000000000001" customHeight="1" x14ac:dyDescent="0.15">
      <c r="P55" s="8"/>
      <c r="Q55" s="9"/>
      <c r="R55" s="9"/>
    </row>
    <row r="56" spans="16:18" ht="17.100000000000001" customHeight="1" x14ac:dyDescent="0.15">
      <c r="P56" s="8"/>
      <c r="Q56" s="9"/>
      <c r="R56" s="9"/>
    </row>
    <row r="57" spans="16:18" ht="17.100000000000001" customHeight="1" x14ac:dyDescent="0.15">
      <c r="P57" s="8"/>
      <c r="Q57" s="9"/>
      <c r="R57" s="9"/>
    </row>
    <row r="58" spans="16:18" ht="17.100000000000001" customHeight="1" x14ac:dyDescent="0.15">
      <c r="P58" s="8"/>
      <c r="Q58" s="9"/>
      <c r="R58" s="9"/>
    </row>
    <row r="59" spans="16:18" ht="17.100000000000001" customHeight="1" x14ac:dyDescent="0.15">
      <c r="P59" s="8"/>
      <c r="Q59" s="9"/>
      <c r="R59" s="9"/>
    </row>
    <row r="60" spans="16:18" ht="17.100000000000001" customHeight="1" x14ac:dyDescent="0.15">
      <c r="P60" s="8"/>
      <c r="Q60" s="9"/>
      <c r="R60" s="9"/>
    </row>
    <row r="61" spans="16:18" ht="17.100000000000001" customHeight="1" x14ac:dyDescent="0.15">
      <c r="P61" s="8"/>
      <c r="Q61" s="9"/>
      <c r="R61" s="9"/>
    </row>
    <row r="62" spans="16:18" ht="17.100000000000001" customHeight="1" x14ac:dyDescent="0.15">
      <c r="P62" s="8"/>
      <c r="Q62" s="9"/>
      <c r="R62" s="9"/>
    </row>
    <row r="63" spans="16:18" ht="17.100000000000001" customHeight="1" x14ac:dyDescent="0.15">
      <c r="P63" s="8"/>
      <c r="Q63" s="9"/>
      <c r="R63" s="9"/>
    </row>
    <row r="64" spans="16:18" ht="17.100000000000001" customHeight="1" x14ac:dyDescent="0.15">
      <c r="P64" s="8"/>
      <c r="Q64" s="9"/>
      <c r="R64" s="9"/>
    </row>
    <row r="65" spans="16:18" ht="17.100000000000001" customHeight="1" x14ac:dyDescent="0.15">
      <c r="P65" s="8"/>
      <c r="Q65" s="9"/>
      <c r="R65" s="9"/>
    </row>
    <row r="66" spans="16:18" ht="17.100000000000001" customHeight="1" x14ac:dyDescent="0.15">
      <c r="P66" s="8"/>
      <c r="Q66" s="9"/>
      <c r="R66" s="9"/>
    </row>
    <row r="67" spans="16:18" ht="17.100000000000001" customHeight="1" x14ac:dyDescent="0.15">
      <c r="P67" s="8"/>
      <c r="Q67" s="9"/>
      <c r="R67" s="9"/>
    </row>
    <row r="68" spans="16:18" ht="17.100000000000001" customHeight="1" x14ac:dyDescent="0.15">
      <c r="P68" s="8"/>
      <c r="Q68" s="9"/>
      <c r="R68" s="9"/>
    </row>
    <row r="69" spans="16:18" ht="17.100000000000001" customHeight="1" x14ac:dyDescent="0.15">
      <c r="P69" s="8"/>
      <c r="Q69" s="9"/>
      <c r="R69" s="9"/>
    </row>
    <row r="70" spans="16:18" ht="17.100000000000001" customHeight="1" x14ac:dyDescent="0.15">
      <c r="P70" s="8"/>
      <c r="Q70" s="9"/>
      <c r="R70" s="9"/>
    </row>
    <row r="71" spans="16:18" ht="17.100000000000001" customHeight="1" x14ac:dyDescent="0.15">
      <c r="P71" s="8"/>
      <c r="Q71" s="9"/>
      <c r="R71" s="9"/>
    </row>
    <row r="72" spans="16:18" ht="17.100000000000001" customHeight="1" x14ac:dyDescent="0.15">
      <c r="P72" s="8"/>
      <c r="Q72" s="9"/>
      <c r="R72" s="9"/>
    </row>
    <row r="73" spans="16:18" ht="17.100000000000001" customHeight="1" x14ac:dyDescent="0.15">
      <c r="P73" s="8"/>
      <c r="Q73" s="9"/>
      <c r="R73" s="9"/>
    </row>
    <row r="74" spans="16:18" ht="17.100000000000001" customHeight="1" x14ac:dyDescent="0.15">
      <c r="P74" s="8"/>
      <c r="Q74" s="9"/>
      <c r="R74" s="9"/>
    </row>
    <row r="75" spans="16:18" ht="17.100000000000001" customHeight="1" x14ac:dyDescent="0.15">
      <c r="P75" s="8"/>
      <c r="Q75" s="9"/>
      <c r="R75" s="9"/>
    </row>
    <row r="76" spans="16:18" ht="17.100000000000001" customHeight="1" x14ac:dyDescent="0.15">
      <c r="P76" s="8"/>
      <c r="Q76" s="9"/>
      <c r="R76" s="9"/>
    </row>
    <row r="77" spans="16:18" ht="17.100000000000001" customHeight="1" x14ac:dyDescent="0.15">
      <c r="P77" s="8"/>
      <c r="Q77" s="9"/>
      <c r="R77" s="9"/>
    </row>
    <row r="78" spans="16:18" ht="17.100000000000001" customHeight="1" x14ac:dyDescent="0.15">
      <c r="P78" s="8"/>
      <c r="Q78" s="9"/>
      <c r="R78" s="9"/>
    </row>
    <row r="79" spans="16:18" ht="17.100000000000001" customHeight="1" x14ac:dyDescent="0.15">
      <c r="P79" s="8"/>
      <c r="Q79" s="9"/>
      <c r="R79" s="9"/>
    </row>
    <row r="80" spans="16:18" ht="17.100000000000001" customHeight="1" x14ac:dyDescent="0.15">
      <c r="P80" s="8"/>
      <c r="Q80" s="9"/>
      <c r="R80" s="9"/>
    </row>
    <row r="81" spans="16:18" ht="17.100000000000001" customHeight="1" x14ac:dyDescent="0.15">
      <c r="P81" s="8"/>
      <c r="Q81" s="9"/>
      <c r="R81" s="9"/>
    </row>
    <row r="82" spans="16:18" ht="17.100000000000001" customHeight="1" x14ac:dyDescent="0.15">
      <c r="P82" s="8"/>
      <c r="Q82" s="9"/>
      <c r="R82" s="9"/>
    </row>
    <row r="83" spans="16:18" ht="17.100000000000001" customHeight="1" x14ac:dyDescent="0.15">
      <c r="P83" s="8"/>
      <c r="Q83" s="9"/>
      <c r="R83" s="9"/>
    </row>
    <row r="84" spans="16:18" ht="17.100000000000001" customHeight="1" x14ac:dyDescent="0.15">
      <c r="P84" s="8"/>
      <c r="Q84" s="9"/>
      <c r="R84" s="9"/>
    </row>
    <row r="85" spans="16:18" ht="17.100000000000001" customHeight="1" x14ac:dyDescent="0.15">
      <c r="P85" s="8"/>
      <c r="Q85" s="9"/>
      <c r="R85" s="9"/>
    </row>
    <row r="86" spans="16:18" ht="17.100000000000001" customHeight="1" x14ac:dyDescent="0.15">
      <c r="P86" s="8"/>
      <c r="Q86" s="9"/>
      <c r="R86" s="9"/>
    </row>
    <row r="87" spans="16:18" ht="17.100000000000001" customHeight="1" x14ac:dyDescent="0.15">
      <c r="P87" s="8"/>
      <c r="Q87" s="9"/>
      <c r="R87" s="9"/>
    </row>
    <row r="88" spans="16:18" ht="17.100000000000001" customHeight="1" x14ac:dyDescent="0.15">
      <c r="P88" s="8"/>
      <c r="Q88" s="9"/>
      <c r="R88" s="9"/>
    </row>
    <row r="89" spans="16:18" ht="17.100000000000001" customHeight="1" x14ac:dyDescent="0.15">
      <c r="P89" s="8"/>
      <c r="Q89" s="9"/>
      <c r="R89" s="9"/>
    </row>
    <row r="90" spans="16:18" ht="17.100000000000001" customHeight="1" x14ac:dyDescent="0.15">
      <c r="P90" s="8"/>
      <c r="Q90" s="9"/>
      <c r="R90" s="9"/>
    </row>
    <row r="91" spans="16:18" ht="17.100000000000001" customHeight="1" x14ac:dyDescent="0.15">
      <c r="P91" s="8"/>
      <c r="Q91" s="9"/>
      <c r="R91" s="9"/>
    </row>
    <row r="92" spans="16:18" ht="17.100000000000001" customHeight="1" x14ac:dyDescent="0.15">
      <c r="P92" s="8"/>
      <c r="Q92" s="9"/>
      <c r="R92" s="9"/>
    </row>
    <row r="93" spans="16:18" ht="17.100000000000001" customHeight="1" x14ac:dyDescent="0.15">
      <c r="P93" s="8"/>
      <c r="Q93" s="9"/>
      <c r="R93" s="9"/>
    </row>
    <row r="94" spans="16:18" ht="17.100000000000001" customHeight="1" x14ac:dyDescent="0.15">
      <c r="P94" s="8"/>
      <c r="Q94" s="9"/>
      <c r="R94" s="9"/>
    </row>
    <row r="95" spans="16:18" ht="17.100000000000001" customHeight="1" x14ac:dyDescent="0.15">
      <c r="P95" s="8"/>
      <c r="Q95" s="9"/>
      <c r="R95" s="9"/>
    </row>
    <row r="96" spans="16:18" ht="17.100000000000001" customHeight="1" x14ac:dyDescent="0.15">
      <c r="P96" s="8"/>
      <c r="Q96" s="9"/>
      <c r="R96" s="9"/>
    </row>
    <row r="97" spans="16:18" ht="17.100000000000001" customHeight="1" x14ac:dyDescent="0.15">
      <c r="P97" s="8"/>
      <c r="Q97" s="9"/>
      <c r="R97" s="9"/>
    </row>
    <row r="98" spans="16:18" ht="17.100000000000001" customHeight="1" x14ac:dyDescent="0.15">
      <c r="P98" s="8"/>
      <c r="Q98" s="9"/>
      <c r="R98" s="9"/>
    </row>
    <row r="99" spans="16:18" ht="17.100000000000001" customHeight="1" x14ac:dyDescent="0.15">
      <c r="P99" s="8"/>
      <c r="Q99" s="9"/>
      <c r="R99" s="9"/>
    </row>
    <row r="100" spans="16:18" ht="17.100000000000001" customHeight="1" x14ac:dyDescent="0.15">
      <c r="P100" s="8"/>
      <c r="Q100" s="9"/>
      <c r="R100" s="9"/>
    </row>
    <row r="101" spans="16:18" ht="17.100000000000001" customHeight="1" x14ac:dyDescent="0.15">
      <c r="P101" s="8"/>
      <c r="Q101" s="9"/>
      <c r="R101" s="9"/>
    </row>
    <row r="102" spans="16:18" ht="17.100000000000001" customHeight="1" x14ac:dyDescent="0.15">
      <c r="P102" s="8"/>
      <c r="Q102" s="9"/>
      <c r="R102" s="9"/>
    </row>
    <row r="103" spans="16:18" ht="17.100000000000001" customHeight="1" x14ac:dyDescent="0.15">
      <c r="P103" s="8"/>
      <c r="Q103" s="9"/>
      <c r="R103" s="9"/>
    </row>
    <row r="104" spans="16:18" ht="17.100000000000001" customHeight="1" x14ac:dyDescent="0.15">
      <c r="P104" s="8"/>
      <c r="Q104" s="9"/>
      <c r="R104" s="9"/>
    </row>
    <row r="105" spans="16:18" ht="17.100000000000001" customHeight="1" x14ac:dyDescent="0.15">
      <c r="P105" s="8"/>
      <c r="Q105" s="9"/>
      <c r="R105" s="9"/>
    </row>
    <row r="106" spans="16:18" ht="17.100000000000001" customHeight="1" x14ac:dyDescent="0.15">
      <c r="P106" s="8"/>
      <c r="Q106" s="9"/>
      <c r="R106" s="9"/>
    </row>
    <row r="107" spans="16:18" ht="17.100000000000001" customHeight="1" x14ac:dyDescent="0.15">
      <c r="P107" s="8"/>
      <c r="Q107" s="9"/>
      <c r="R107" s="9"/>
    </row>
    <row r="108" spans="16:18" ht="17.100000000000001" customHeight="1" x14ac:dyDescent="0.15">
      <c r="P108" s="8"/>
      <c r="Q108" s="9"/>
      <c r="R108" s="9"/>
    </row>
    <row r="109" spans="16:18" ht="17.100000000000001" customHeight="1" x14ac:dyDescent="0.15">
      <c r="P109" s="8"/>
      <c r="Q109" s="9"/>
      <c r="R109" s="9"/>
    </row>
    <row r="110" spans="16:18" ht="17.100000000000001" customHeight="1" x14ac:dyDescent="0.15">
      <c r="P110" s="8"/>
      <c r="Q110" s="9"/>
      <c r="R110" s="9"/>
    </row>
    <row r="111" spans="16:18" ht="17.100000000000001" customHeight="1" x14ac:dyDescent="0.15">
      <c r="P111" s="8"/>
      <c r="Q111" s="9"/>
      <c r="R111" s="9"/>
    </row>
    <row r="112" spans="16:18" ht="17.100000000000001" customHeight="1" x14ac:dyDescent="0.15">
      <c r="P112" s="8"/>
      <c r="Q112" s="9"/>
      <c r="R112" s="9"/>
    </row>
    <row r="113" spans="16:18" ht="17.100000000000001" customHeight="1" x14ac:dyDescent="0.15">
      <c r="P113" s="8"/>
      <c r="Q113" s="9"/>
      <c r="R113" s="9"/>
    </row>
    <row r="114" spans="16:18" ht="17.100000000000001" customHeight="1" x14ac:dyDescent="0.15">
      <c r="P114" s="8"/>
      <c r="Q114" s="9"/>
      <c r="R114" s="9"/>
    </row>
    <row r="115" spans="16:18" ht="17.100000000000001" customHeight="1" x14ac:dyDescent="0.15">
      <c r="P115" s="8"/>
      <c r="Q115" s="9"/>
      <c r="R115" s="9"/>
    </row>
    <row r="116" spans="16:18" ht="17.100000000000001" customHeight="1" x14ac:dyDescent="0.15">
      <c r="P116" s="8"/>
      <c r="Q116" s="9"/>
      <c r="R116" s="9"/>
    </row>
    <row r="117" spans="16:18" ht="17.100000000000001" customHeight="1" x14ac:dyDescent="0.15">
      <c r="P117" s="8"/>
      <c r="Q117" s="9"/>
      <c r="R117" s="9"/>
    </row>
    <row r="118" spans="16:18" ht="17.100000000000001" customHeight="1" x14ac:dyDescent="0.15">
      <c r="P118" s="8"/>
      <c r="Q118" s="9"/>
      <c r="R118" s="9"/>
    </row>
    <row r="119" spans="16:18" ht="17.100000000000001" customHeight="1" x14ac:dyDescent="0.15">
      <c r="P119" s="8"/>
      <c r="Q119" s="9"/>
      <c r="R119" s="9"/>
    </row>
    <row r="120" spans="16:18" ht="17.100000000000001" customHeight="1" x14ac:dyDescent="0.15">
      <c r="P120" s="8"/>
      <c r="Q120" s="9"/>
      <c r="R120" s="9"/>
    </row>
    <row r="121" spans="16:18" ht="17.100000000000001" customHeight="1" x14ac:dyDescent="0.15">
      <c r="P121" s="8"/>
      <c r="Q121" s="9"/>
      <c r="R121" s="9"/>
    </row>
    <row r="122" spans="16:18" ht="17.100000000000001" customHeight="1" x14ac:dyDescent="0.15">
      <c r="P122" s="8"/>
      <c r="Q122" s="9"/>
      <c r="R122" s="9"/>
    </row>
    <row r="123" spans="16:18" ht="17.100000000000001" customHeight="1" x14ac:dyDescent="0.15">
      <c r="P123" s="8"/>
      <c r="Q123" s="9"/>
      <c r="R123" s="9"/>
    </row>
    <row r="124" spans="16:18" ht="17.100000000000001" customHeight="1" x14ac:dyDescent="0.15">
      <c r="P124" s="8"/>
      <c r="Q124" s="9"/>
      <c r="R124" s="9"/>
    </row>
    <row r="125" spans="16:18" ht="17.100000000000001" customHeight="1" x14ac:dyDescent="0.15">
      <c r="P125" s="8"/>
      <c r="Q125" s="9"/>
      <c r="R125" s="9"/>
    </row>
    <row r="126" spans="16:18" ht="17.100000000000001" customHeight="1" x14ac:dyDescent="0.15">
      <c r="P126" s="8"/>
      <c r="Q126" s="9"/>
      <c r="R126" s="9"/>
    </row>
    <row r="127" spans="16:18" ht="17.100000000000001" customHeight="1" x14ac:dyDescent="0.15">
      <c r="P127" s="8"/>
      <c r="Q127" s="9"/>
      <c r="R127" s="9"/>
    </row>
    <row r="128" spans="16:18" ht="17.100000000000001" customHeight="1" x14ac:dyDescent="0.15">
      <c r="P128" s="8"/>
      <c r="Q128" s="9"/>
      <c r="R128" s="9"/>
    </row>
    <row r="129" spans="16:18" ht="17.100000000000001" customHeight="1" x14ac:dyDescent="0.15">
      <c r="P129" s="8"/>
      <c r="Q129" s="9"/>
      <c r="R129" s="9"/>
    </row>
    <row r="130" spans="16:18" ht="17.100000000000001" customHeight="1" x14ac:dyDescent="0.15">
      <c r="P130" s="8"/>
      <c r="Q130" s="9"/>
      <c r="R130" s="9"/>
    </row>
    <row r="131" spans="16:18" ht="17.100000000000001" customHeight="1" x14ac:dyDescent="0.15">
      <c r="P131" s="8"/>
      <c r="Q131" s="9"/>
      <c r="R131" s="9"/>
    </row>
    <row r="132" spans="16:18" ht="17.100000000000001" customHeight="1" x14ac:dyDescent="0.15">
      <c r="P132" s="8"/>
      <c r="Q132" s="9"/>
      <c r="R132" s="9"/>
    </row>
    <row r="133" spans="16:18" ht="17.100000000000001" customHeight="1" x14ac:dyDescent="0.15">
      <c r="P133" s="8"/>
      <c r="Q133" s="9"/>
      <c r="R133" s="9"/>
    </row>
    <row r="134" spans="16:18" ht="17.100000000000001" customHeight="1" x14ac:dyDescent="0.15">
      <c r="P134" s="8"/>
      <c r="Q134" s="9"/>
      <c r="R134" s="9"/>
    </row>
    <row r="135" spans="16:18" ht="17.100000000000001" customHeight="1" x14ac:dyDescent="0.15">
      <c r="P135" s="8"/>
      <c r="Q135" s="9"/>
      <c r="R135" s="9"/>
    </row>
    <row r="136" spans="16:18" ht="17.100000000000001" customHeight="1" x14ac:dyDescent="0.15">
      <c r="P136" s="8"/>
      <c r="Q136" s="9"/>
      <c r="R136" s="9"/>
    </row>
    <row r="137" spans="16:18" ht="17.100000000000001" customHeight="1" x14ac:dyDescent="0.15">
      <c r="P137" s="8"/>
      <c r="Q137" s="9"/>
      <c r="R137" s="9"/>
    </row>
    <row r="138" spans="16:18" ht="17.100000000000001" customHeight="1" x14ac:dyDescent="0.15">
      <c r="P138" s="8"/>
      <c r="Q138" s="9"/>
      <c r="R138" s="9"/>
    </row>
    <row r="139" spans="16:18" ht="17.100000000000001" customHeight="1" x14ac:dyDescent="0.15">
      <c r="P139" s="8"/>
      <c r="Q139" s="9"/>
      <c r="R139" s="9"/>
    </row>
    <row r="140" spans="16:18" ht="17.100000000000001" customHeight="1" x14ac:dyDescent="0.15">
      <c r="P140" s="8"/>
      <c r="Q140" s="9"/>
      <c r="R140" s="9"/>
    </row>
    <row r="141" spans="16:18" ht="17.100000000000001" customHeight="1" x14ac:dyDescent="0.15">
      <c r="P141" s="8"/>
      <c r="Q141" s="9"/>
      <c r="R141" s="9"/>
    </row>
    <row r="142" spans="16:18" ht="17.100000000000001" customHeight="1" x14ac:dyDescent="0.15">
      <c r="P142" s="8"/>
      <c r="Q142" s="9"/>
      <c r="R142" s="9"/>
    </row>
    <row r="143" spans="16:18" ht="17.100000000000001" customHeight="1" x14ac:dyDescent="0.15">
      <c r="P143" s="8"/>
      <c r="Q143" s="9"/>
      <c r="R143" s="9"/>
    </row>
    <row r="144" spans="16:18" ht="17.100000000000001" customHeight="1" x14ac:dyDescent="0.15">
      <c r="P144" s="8"/>
      <c r="Q144" s="9"/>
      <c r="R144" s="9"/>
    </row>
    <row r="145" spans="16:18" ht="17.100000000000001" customHeight="1" x14ac:dyDescent="0.15">
      <c r="P145" s="8"/>
      <c r="Q145" s="9"/>
      <c r="R145" s="9"/>
    </row>
    <row r="146" spans="16:18" ht="17.100000000000001" customHeight="1" x14ac:dyDescent="0.15">
      <c r="P146" s="8"/>
      <c r="Q146" s="9"/>
      <c r="R146" s="9"/>
    </row>
    <row r="147" spans="16:18" ht="17.100000000000001" customHeight="1" x14ac:dyDescent="0.15">
      <c r="P147" s="8"/>
      <c r="Q147" s="9"/>
      <c r="R147" s="9"/>
    </row>
    <row r="148" spans="16:18" ht="17.100000000000001" customHeight="1" x14ac:dyDescent="0.15">
      <c r="P148" s="8"/>
      <c r="Q148" s="9"/>
      <c r="R148" s="9"/>
    </row>
    <row r="149" spans="16:18" ht="17.100000000000001" customHeight="1" x14ac:dyDescent="0.15">
      <c r="P149" s="8"/>
      <c r="Q149" s="9"/>
      <c r="R149" s="9"/>
    </row>
    <row r="150" spans="16:18" ht="17.100000000000001" customHeight="1" x14ac:dyDescent="0.15">
      <c r="P150" s="8"/>
      <c r="Q150" s="9"/>
      <c r="R150" s="9"/>
    </row>
    <row r="151" spans="16:18" ht="17.100000000000001" customHeight="1" x14ac:dyDescent="0.15">
      <c r="P151" s="8"/>
      <c r="Q151" s="9"/>
      <c r="R151" s="9"/>
    </row>
    <row r="152" spans="16:18" ht="17.100000000000001" customHeight="1" x14ac:dyDescent="0.15">
      <c r="P152" s="8"/>
      <c r="Q152" s="9"/>
      <c r="R152" s="9"/>
    </row>
    <row r="153" spans="16:18" ht="17.100000000000001" customHeight="1" x14ac:dyDescent="0.15">
      <c r="P153" s="8"/>
      <c r="Q153" s="9"/>
      <c r="R153" s="9"/>
    </row>
    <row r="154" spans="16:18" ht="17.100000000000001" customHeight="1" x14ac:dyDescent="0.15">
      <c r="P154" s="8"/>
      <c r="Q154" s="9"/>
      <c r="R154" s="9"/>
    </row>
    <row r="155" spans="16:18" ht="17.100000000000001" customHeight="1" x14ac:dyDescent="0.15">
      <c r="P155" s="8"/>
      <c r="Q155" s="9"/>
      <c r="R155" s="9"/>
    </row>
    <row r="156" spans="16:18" ht="17.100000000000001" customHeight="1" x14ac:dyDescent="0.15">
      <c r="P156" s="8"/>
      <c r="Q156" s="9"/>
      <c r="R156" s="9"/>
    </row>
    <row r="157" spans="16:18" ht="17.100000000000001" customHeight="1" x14ac:dyDescent="0.15">
      <c r="P157" s="8"/>
      <c r="Q157" s="9"/>
      <c r="R157" s="9"/>
    </row>
    <row r="158" spans="16:18" ht="17.100000000000001" customHeight="1" x14ac:dyDescent="0.15">
      <c r="P158" s="8"/>
      <c r="Q158" s="9"/>
      <c r="R158" s="9"/>
    </row>
    <row r="159" spans="16:18" ht="17.100000000000001" customHeight="1" x14ac:dyDescent="0.15">
      <c r="P159" s="8"/>
      <c r="Q159" s="9"/>
      <c r="R159" s="9"/>
    </row>
    <row r="160" spans="16:18" ht="17.100000000000001" customHeight="1" x14ac:dyDescent="0.15">
      <c r="P160" s="8"/>
      <c r="Q160" s="9"/>
      <c r="R160" s="9"/>
    </row>
    <row r="161" spans="16:18" ht="17.100000000000001" customHeight="1" x14ac:dyDescent="0.15">
      <c r="P161" s="8"/>
      <c r="Q161" s="9"/>
      <c r="R161" s="9"/>
    </row>
    <row r="162" spans="16:18" ht="17.100000000000001" customHeight="1" x14ac:dyDescent="0.15">
      <c r="P162" s="8"/>
      <c r="Q162" s="9"/>
      <c r="R162" s="9"/>
    </row>
    <row r="163" spans="16:18" ht="17.100000000000001" customHeight="1" x14ac:dyDescent="0.15">
      <c r="P163" s="8"/>
      <c r="Q163" s="9"/>
      <c r="R163" s="9"/>
    </row>
    <row r="164" spans="16:18" ht="17.100000000000001" customHeight="1" x14ac:dyDescent="0.15">
      <c r="P164" s="8"/>
      <c r="Q164" s="9"/>
      <c r="R164" s="9"/>
    </row>
    <row r="165" spans="16:18" ht="17.100000000000001" customHeight="1" x14ac:dyDescent="0.15">
      <c r="P165" s="8"/>
      <c r="Q165" s="9"/>
      <c r="R165" s="9"/>
    </row>
    <row r="166" spans="16:18" ht="17.100000000000001" customHeight="1" x14ac:dyDescent="0.15">
      <c r="P166" s="8"/>
      <c r="Q166" s="9"/>
      <c r="R166" s="9"/>
    </row>
    <row r="167" spans="16:18" ht="17.100000000000001" customHeight="1" x14ac:dyDescent="0.15">
      <c r="P167" s="8"/>
      <c r="Q167" s="9"/>
      <c r="R167" s="9"/>
    </row>
    <row r="168" spans="16:18" ht="17.100000000000001" customHeight="1" x14ac:dyDescent="0.15">
      <c r="P168" s="8"/>
      <c r="Q168" s="9"/>
      <c r="R168" s="9"/>
    </row>
    <row r="169" spans="16:18" ht="17.100000000000001" customHeight="1" x14ac:dyDescent="0.15">
      <c r="P169" s="8"/>
      <c r="Q169" s="9"/>
      <c r="R169" s="9"/>
    </row>
    <row r="170" spans="16:18" ht="17.100000000000001" customHeight="1" x14ac:dyDescent="0.15">
      <c r="P170" s="8"/>
      <c r="Q170" s="9"/>
      <c r="R170" s="9"/>
    </row>
    <row r="171" spans="16:18" ht="17.100000000000001" customHeight="1" x14ac:dyDescent="0.15">
      <c r="P171" s="8"/>
      <c r="Q171" s="9"/>
      <c r="R171" s="9"/>
    </row>
    <row r="172" spans="16:18" ht="17.100000000000001" customHeight="1" x14ac:dyDescent="0.15">
      <c r="P172" s="8"/>
      <c r="Q172" s="9"/>
      <c r="R172" s="9"/>
    </row>
    <row r="173" spans="16:18" ht="17.100000000000001" customHeight="1" x14ac:dyDescent="0.15">
      <c r="P173" s="8"/>
      <c r="Q173" s="9"/>
      <c r="R173" s="9"/>
    </row>
    <row r="174" spans="16:18" ht="17.100000000000001" customHeight="1" x14ac:dyDescent="0.15">
      <c r="P174" s="8"/>
      <c r="Q174" s="9"/>
      <c r="R174" s="9"/>
    </row>
    <row r="175" spans="16:18" ht="17.100000000000001" customHeight="1" x14ac:dyDescent="0.15">
      <c r="P175" s="8"/>
      <c r="Q175" s="9"/>
      <c r="R175" s="9"/>
    </row>
    <row r="176" spans="16:18" ht="17.100000000000001" customHeight="1" x14ac:dyDescent="0.15">
      <c r="P176" s="8"/>
      <c r="Q176" s="9"/>
      <c r="R176" s="9"/>
    </row>
    <row r="177" spans="16:18" ht="17.100000000000001" customHeight="1" x14ac:dyDescent="0.15">
      <c r="P177" s="8"/>
      <c r="Q177" s="9"/>
      <c r="R177" s="9"/>
    </row>
    <row r="178" spans="16:18" ht="17.100000000000001" customHeight="1" x14ac:dyDescent="0.15">
      <c r="P178" s="8"/>
      <c r="Q178" s="9"/>
      <c r="R178" s="9"/>
    </row>
    <row r="179" spans="16:18" ht="17.100000000000001" customHeight="1" x14ac:dyDescent="0.15">
      <c r="P179" s="8"/>
      <c r="Q179" s="9"/>
      <c r="R179" s="9"/>
    </row>
    <row r="180" spans="16:18" ht="17.100000000000001" customHeight="1" x14ac:dyDescent="0.15">
      <c r="P180" s="8"/>
      <c r="Q180" s="9"/>
      <c r="R180" s="9"/>
    </row>
    <row r="181" spans="16:18" ht="17.100000000000001" customHeight="1" x14ac:dyDescent="0.15">
      <c r="P181" s="8"/>
      <c r="Q181" s="9"/>
      <c r="R181" s="9"/>
    </row>
    <row r="182" spans="16:18" ht="17.100000000000001" customHeight="1" x14ac:dyDescent="0.15">
      <c r="P182" s="8"/>
      <c r="Q182" s="9"/>
      <c r="R182" s="9"/>
    </row>
    <row r="183" spans="16:18" ht="17.100000000000001" customHeight="1" x14ac:dyDescent="0.15">
      <c r="P183" s="8"/>
      <c r="Q183" s="9"/>
      <c r="R183" s="9"/>
    </row>
    <row r="184" spans="16:18" ht="17.100000000000001" customHeight="1" x14ac:dyDescent="0.15">
      <c r="P184" s="8"/>
      <c r="Q184" s="9"/>
      <c r="R184" s="9"/>
    </row>
    <row r="185" spans="16:18" ht="17.100000000000001" customHeight="1" x14ac:dyDescent="0.15">
      <c r="P185" s="8"/>
      <c r="Q185" s="9"/>
      <c r="R185" s="9"/>
    </row>
    <row r="186" spans="16:18" ht="17.100000000000001" customHeight="1" x14ac:dyDescent="0.15">
      <c r="P186" s="8"/>
      <c r="Q186" s="9"/>
      <c r="R186" s="9"/>
    </row>
    <row r="187" spans="16:18" ht="17.100000000000001" customHeight="1" x14ac:dyDescent="0.15">
      <c r="P187" s="8"/>
      <c r="Q187" s="9"/>
      <c r="R187" s="9"/>
    </row>
    <row r="188" spans="16:18" ht="17.100000000000001" customHeight="1" x14ac:dyDescent="0.15">
      <c r="P188" s="8"/>
      <c r="Q188" s="9"/>
      <c r="R188" s="9"/>
    </row>
    <row r="189" spans="16:18" ht="17.100000000000001" customHeight="1" x14ac:dyDescent="0.15">
      <c r="P189" s="8"/>
      <c r="Q189" s="9"/>
      <c r="R189" s="9"/>
    </row>
    <row r="190" spans="16:18" ht="17.100000000000001" customHeight="1" x14ac:dyDescent="0.15">
      <c r="P190" s="8"/>
      <c r="Q190" s="9"/>
      <c r="R190" s="9"/>
    </row>
    <row r="191" spans="16:18" ht="17.100000000000001" customHeight="1" x14ac:dyDescent="0.15">
      <c r="P191" s="8"/>
      <c r="Q191" s="9"/>
      <c r="R191" s="9"/>
    </row>
    <row r="192" spans="16:18" ht="17.100000000000001" customHeight="1" x14ac:dyDescent="0.15">
      <c r="P192" s="8"/>
      <c r="Q192" s="9"/>
      <c r="R192" s="9"/>
    </row>
    <row r="193" spans="16:18" ht="17.100000000000001" customHeight="1" x14ac:dyDescent="0.15">
      <c r="P193" s="8"/>
      <c r="Q193" s="9"/>
      <c r="R193" s="9"/>
    </row>
    <row r="194" spans="16:18" ht="17.100000000000001" customHeight="1" x14ac:dyDescent="0.15">
      <c r="P194" s="8"/>
      <c r="Q194" s="9"/>
      <c r="R194" s="9"/>
    </row>
    <row r="195" spans="16:18" ht="17.100000000000001" customHeight="1" x14ac:dyDescent="0.15">
      <c r="P195" s="8"/>
      <c r="Q195" s="9"/>
      <c r="R195" s="9"/>
    </row>
    <row r="196" spans="16:18" ht="17.100000000000001" customHeight="1" x14ac:dyDescent="0.15">
      <c r="P196" s="8"/>
      <c r="Q196" s="9"/>
      <c r="R196" s="9"/>
    </row>
    <row r="197" spans="16:18" ht="17.100000000000001" customHeight="1" x14ac:dyDescent="0.15">
      <c r="P197" s="8"/>
      <c r="Q197" s="9"/>
      <c r="R197" s="9"/>
    </row>
    <row r="198" spans="16:18" ht="17.100000000000001" customHeight="1" x14ac:dyDescent="0.15">
      <c r="P198" s="8"/>
      <c r="Q198" s="9"/>
      <c r="R198" s="9"/>
    </row>
    <row r="199" spans="16:18" ht="17.100000000000001" customHeight="1" x14ac:dyDescent="0.15">
      <c r="P199" s="8"/>
      <c r="Q199" s="9"/>
      <c r="R199" s="9"/>
    </row>
    <row r="200" spans="16:18" ht="17.100000000000001" customHeight="1" x14ac:dyDescent="0.15">
      <c r="P200" s="8"/>
      <c r="Q200" s="9"/>
      <c r="R200" s="9"/>
    </row>
    <row r="201" spans="16:18" ht="17.100000000000001" customHeight="1" x14ac:dyDescent="0.15">
      <c r="P201" s="8"/>
      <c r="Q201" s="9"/>
      <c r="R201" s="9"/>
    </row>
  </sheetData>
  <mergeCells count="1">
    <mergeCell ref="B4:C4"/>
  </mergeCells>
  <phoneticPr fontId="19" type="noConversion"/>
  <dataValidations count="4">
    <dataValidation type="list" allowBlank="1" showInputMessage="1" showErrorMessage="1" sqref="D5 C11:C65536 C8">
      <formula1>거래처명</formula1>
    </dataValidation>
    <dataValidation type="list" allowBlank="1" showInputMessage="1" showErrorMessage="1" sqref="D8">
      <formula1>구분</formula1>
    </dataValidation>
    <dataValidation type="list" allowBlank="1" showInputMessage="1" showErrorMessage="1" sqref="E8">
      <formula1>세목</formula1>
    </dataValidation>
    <dataValidation type="list" allowBlank="1" showInputMessage="1" showErrorMessage="1" sqref="F8">
      <formula1>비목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3"/>
  </sheetPr>
  <dimension ref="B1:D7"/>
  <sheetViews>
    <sheetView workbookViewId="0"/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4" ht="39.950000000000003" customHeight="1" x14ac:dyDescent="0.15"/>
    <row r="2" spans="2:4" ht="39.950000000000003" customHeight="1" x14ac:dyDescent="0.15"/>
    <row r="3" spans="2:4" ht="6.95" customHeight="1" x14ac:dyDescent="0.15"/>
    <row r="4" spans="2:4" ht="17.100000000000001" customHeight="1" x14ac:dyDescent="0.15">
      <c r="B4" s="21" t="s">
        <v>31</v>
      </c>
      <c r="C4" s="21" t="s">
        <v>32</v>
      </c>
      <c r="D4" s="21" t="s">
        <v>33</v>
      </c>
    </row>
    <row r="5" spans="2:4" ht="17.100000000000001" customHeight="1" x14ac:dyDescent="0.15">
      <c r="B5" s="1" t="s">
        <v>39</v>
      </c>
      <c r="C5" s="1" t="s">
        <v>44</v>
      </c>
      <c r="D5" s="1" t="s">
        <v>45</v>
      </c>
    </row>
    <row r="6" spans="2:4" ht="17.100000000000001" customHeight="1" x14ac:dyDescent="0.15">
      <c r="B6" s="1" t="s">
        <v>40</v>
      </c>
    </row>
    <row r="7" spans="2:4" ht="17.100000000000001" customHeight="1" x14ac:dyDescent="0.15">
      <c r="B7" s="1" t="s">
        <v>43</v>
      </c>
    </row>
  </sheetData>
  <phoneticPr fontId="19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22"/>
  </sheetPr>
  <dimension ref="B1:B11"/>
  <sheetViews>
    <sheetView workbookViewId="0"/>
  </sheetViews>
  <sheetFormatPr defaultRowHeight="13.5" x14ac:dyDescent="0.15"/>
  <cols>
    <col min="2" max="2" width="13.5546875" bestFit="1" customWidth="1"/>
  </cols>
  <sheetData>
    <row r="1" spans="2:2" x14ac:dyDescent="0.15">
      <c r="B1">
        <v>1</v>
      </c>
    </row>
    <row r="2" spans="2:2" x14ac:dyDescent="0.15">
      <c r="B2" t="str">
        <f>거래처목록!$C$6</f>
        <v>거래처명</v>
      </c>
    </row>
    <row r="3" spans="2:2" x14ac:dyDescent="0.15">
      <c r="B3" t="str">
        <f>거래처목록!$D$6</f>
        <v>매입/매출</v>
      </c>
    </row>
    <row r="4" spans="2:2" x14ac:dyDescent="0.15">
      <c r="B4" t="str">
        <f>거래처목록!$E$6</f>
        <v>사업자등록번호</v>
      </c>
    </row>
    <row r="5" spans="2:2" x14ac:dyDescent="0.15">
      <c r="B5" t="str">
        <f>거래처목록!$F$6</f>
        <v>대표자명</v>
      </c>
    </row>
    <row r="6" spans="2:2" x14ac:dyDescent="0.15">
      <c r="B6" t="str">
        <f>거래처목록!$G$6</f>
        <v>주소</v>
      </c>
    </row>
    <row r="7" spans="2:2" x14ac:dyDescent="0.15">
      <c r="B7" t="str">
        <f>거래처목록!$H$6</f>
        <v>연락처</v>
      </c>
    </row>
    <row r="8" spans="2:2" x14ac:dyDescent="0.15">
      <c r="B8" t="str">
        <f>거래처목록!$I$6</f>
        <v>도급금액</v>
      </c>
    </row>
    <row r="9" spans="2:2" x14ac:dyDescent="0.15">
      <c r="B9" t="str">
        <f>거래처목록!$J$6</f>
        <v>공사 시작일</v>
      </c>
    </row>
    <row r="10" spans="2:2" x14ac:dyDescent="0.15">
      <c r="B10" t="str">
        <f>거래처목록!$K$6</f>
        <v>공사 종료일</v>
      </c>
    </row>
    <row r="11" spans="2:2" x14ac:dyDescent="0.15">
      <c r="B11" t="str">
        <f>거래처목록!$L$6</f>
        <v>공정</v>
      </c>
    </row>
  </sheetData>
  <phoneticPr fontId="19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38"/>
    <pageSetUpPr autoPageBreaks="0"/>
  </sheetPr>
  <dimension ref="B1:H415"/>
  <sheetViews>
    <sheetView showGridLines="0" showZeros="0" workbookViewId="0"/>
  </sheetViews>
  <sheetFormatPr defaultRowHeight="17.100000000000001" customHeight="1" x14ac:dyDescent="0.15"/>
  <cols>
    <col min="1" max="1" width="0.88671875" style="1" customWidth="1"/>
    <col min="2" max="2" width="12.77734375" style="42" customWidth="1"/>
    <col min="3" max="3" width="20.77734375" style="42" customWidth="1"/>
    <col min="4" max="4" width="25.77734375" style="42" customWidth="1"/>
    <col min="5" max="5" width="15.77734375" style="42" customWidth="1"/>
    <col min="6" max="6" width="2.77734375" style="1" customWidth="1"/>
    <col min="7" max="7" width="7.109375" style="1" bestFit="1" customWidth="1"/>
    <col min="8" max="8" width="9.77734375" style="1" customWidth="1"/>
    <col min="9" max="16384" width="8.88671875" style="1"/>
  </cols>
  <sheetData>
    <row r="1" spans="2:8" ht="39.950000000000003" customHeight="1" x14ac:dyDescent="0.15">
      <c r="B1" s="1"/>
      <c r="C1" s="1"/>
      <c r="D1" s="1"/>
      <c r="E1" s="1"/>
    </row>
    <row r="2" spans="2:8" ht="39.950000000000003" customHeight="1" x14ac:dyDescent="0.15">
      <c r="B2" s="1"/>
      <c r="C2" s="1"/>
      <c r="D2" s="1"/>
      <c r="E2" s="1"/>
    </row>
    <row r="3" spans="2:8" ht="6.95" customHeight="1" x14ac:dyDescent="0.15">
      <c r="B3" s="1"/>
      <c r="C3" s="1"/>
      <c r="D3" s="1"/>
      <c r="E3" s="1"/>
    </row>
    <row r="4" spans="2:8" ht="17.100000000000001" customHeight="1" x14ac:dyDescent="0.15">
      <c r="B4" s="115" t="s">
        <v>58</v>
      </c>
      <c r="C4" s="115"/>
      <c r="D4" s="115"/>
      <c r="E4" s="115"/>
    </row>
    <row r="5" spans="2:8" ht="17.100000000000001" customHeight="1" x14ac:dyDescent="0.15">
      <c r="B5" s="115"/>
      <c r="C5" s="115"/>
      <c r="D5" s="115"/>
      <c r="E5" s="115"/>
    </row>
    <row r="6" spans="2:8" ht="17.100000000000001" customHeight="1" x14ac:dyDescent="0.15">
      <c r="B6" s="116" t="str">
        <f>"공사기간 : " &amp; TEXT(H7,"yyyy년 m월 d일") &amp; " ~ " &amp; TEXT(H8,"yyyy년 m월 d일")</f>
        <v>공사기간 : 2015년 6월 10일 ~ 2015년 6월 30일</v>
      </c>
      <c r="C6" s="116"/>
      <c r="D6" s="116"/>
      <c r="E6" s="116"/>
    </row>
    <row r="7" spans="2:8" ht="17.100000000000001" customHeight="1" x14ac:dyDescent="0.15">
      <c r="B7" s="44" t="s">
        <v>57</v>
      </c>
      <c r="C7" s="45" t="s">
        <v>56</v>
      </c>
      <c r="D7" s="45" t="s">
        <v>55</v>
      </c>
      <c r="E7" s="46" t="s">
        <v>54</v>
      </c>
      <c r="G7" s="114" t="s">
        <v>7</v>
      </c>
      <c r="H7" s="104">
        <v>42165</v>
      </c>
    </row>
    <row r="8" spans="2:8" ht="17.100000000000001" customHeight="1" x14ac:dyDescent="0.15">
      <c r="B8" s="56" t="str">
        <f>h_공사원가계산서!P8</f>
        <v>노무비</v>
      </c>
      <c r="C8" s="57" t="str">
        <f>h_공사원가계산서!Q8</f>
        <v>직접노무비</v>
      </c>
      <c r="D8" s="57" t="str">
        <f>h_공사원가계산서!R8</f>
        <v>일용근로자</v>
      </c>
      <c r="E8" s="58">
        <f>h_공사원가계산서!S8</f>
        <v>3300000</v>
      </c>
      <c r="G8" s="114"/>
      <c r="H8" s="104">
        <v>42185</v>
      </c>
    </row>
    <row r="9" spans="2:8" ht="17.100000000000001" customHeight="1" thickBot="1" x14ac:dyDescent="0.2">
      <c r="B9" s="61" t="str">
        <f>IF(h_공사원가계산서!P8=h_공사원가계산서!P9,"",h_공사원가계산서!P9)</f>
        <v>재료비</v>
      </c>
      <c r="C9" s="43" t="str">
        <f>IF(h_공사원가계산서!Q8=h_공사원가계산서!Q9,"",h_공사원가계산서!Q9)</f>
        <v>직접재료비</v>
      </c>
      <c r="D9" s="43" t="str">
        <f>IF(h_공사원가계산서!R8=h_공사원가계산서!R9,"",h_공사원가계산서!R9)</f>
        <v>주요재료비</v>
      </c>
      <c r="E9" s="62">
        <f>h_공사원가계산서!S9</f>
        <v>110000</v>
      </c>
    </row>
    <row r="10" spans="2:8" ht="17.100000000000001" hidden="1" customHeight="1" x14ac:dyDescent="0.15">
      <c r="B10" s="47">
        <f>IF(h_공사원가계산서!P9=h_공사원가계산서!P10,"",h_공사원가계산서!P10)</f>
        <v>0</v>
      </c>
      <c r="C10" s="43">
        <f>IF(h_공사원가계산서!Q9=h_공사원가계산서!Q10,"",h_공사원가계산서!Q10)</f>
        <v>0</v>
      </c>
      <c r="D10" s="43">
        <f>IF(h_공사원가계산서!R9=h_공사원가계산서!R10,"",h_공사원가계산서!R10)</f>
        <v>0</v>
      </c>
      <c r="E10" s="48">
        <f>h_공사원가계산서!S10</f>
        <v>0</v>
      </c>
    </row>
    <row r="11" spans="2:8" ht="17.100000000000001" hidden="1" customHeight="1" x14ac:dyDescent="0.15">
      <c r="B11" s="47" t="str">
        <f>IF(h_공사원가계산서!P10=h_공사원가계산서!P11,"",h_공사원가계산서!P11)</f>
        <v/>
      </c>
      <c r="C11" s="43" t="str">
        <f>IF(h_공사원가계산서!Q10=h_공사원가계산서!Q11,"",h_공사원가계산서!Q11)</f>
        <v/>
      </c>
      <c r="D11" s="43" t="str">
        <f>IF(h_공사원가계산서!R10=h_공사원가계산서!R11,"",h_공사원가계산서!R11)</f>
        <v/>
      </c>
      <c r="E11" s="48">
        <f>h_공사원가계산서!S11</f>
        <v>0</v>
      </c>
    </row>
    <row r="12" spans="2:8" ht="17.100000000000001" hidden="1" customHeight="1" x14ac:dyDescent="0.15">
      <c r="B12" s="47" t="str">
        <f>IF(h_공사원가계산서!P11=h_공사원가계산서!P12,"",h_공사원가계산서!P12)</f>
        <v/>
      </c>
      <c r="C12" s="43" t="str">
        <f>IF(h_공사원가계산서!Q11=h_공사원가계산서!Q12,"",h_공사원가계산서!Q12)</f>
        <v/>
      </c>
      <c r="D12" s="43" t="str">
        <f>IF(h_공사원가계산서!R11=h_공사원가계산서!R12,"",h_공사원가계산서!R12)</f>
        <v/>
      </c>
      <c r="E12" s="48">
        <f>h_공사원가계산서!S12</f>
        <v>0</v>
      </c>
    </row>
    <row r="13" spans="2:8" ht="17.100000000000001" hidden="1" customHeight="1" x14ac:dyDescent="0.15">
      <c r="B13" s="47" t="str">
        <f>IF(h_공사원가계산서!P12=h_공사원가계산서!P13,"",h_공사원가계산서!P13)</f>
        <v/>
      </c>
      <c r="C13" s="43" t="str">
        <f>IF(h_공사원가계산서!Q12=h_공사원가계산서!Q13,"",h_공사원가계산서!Q13)</f>
        <v/>
      </c>
      <c r="D13" s="43" t="str">
        <f>IF(h_공사원가계산서!R12=h_공사원가계산서!R13,"",h_공사원가계산서!R13)</f>
        <v/>
      </c>
      <c r="E13" s="48">
        <f>h_공사원가계산서!S13</f>
        <v>0</v>
      </c>
    </row>
    <row r="14" spans="2:8" ht="17.100000000000001" hidden="1" customHeight="1" x14ac:dyDescent="0.15">
      <c r="B14" s="47" t="str">
        <f>IF(h_공사원가계산서!P13=h_공사원가계산서!P14,"",h_공사원가계산서!P14)</f>
        <v/>
      </c>
      <c r="C14" s="43" t="str">
        <f>IF(h_공사원가계산서!Q13=h_공사원가계산서!Q14,"",h_공사원가계산서!Q14)</f>
        <v/>
      </c>
      <c r="D14" s="43" t="str">
        <f>IF(h_공사원가계산서!R13=h_공사원가계산서!R14,"",h_공사원가계산서!R14)</f>
        <v/>
      </c>
      <c r="E14" s="48">
        <f>h_공사원가계산서!S14</f>
        <v>0</v>
      </c>
    </row>
    <row r="15" spans="2:8" ht="17.100000000000001" hidden="1" customHeight="1" x14ac:dyDescent="0.15">
      <c r="B15" s="47" t="str">
        <f>IF(h_공사원가계산서!P14=h_공사원가계산서!P15,"",h_공사원가계산서!P15)</f>
        <v/>
      </c>
      <c r="C15" s="43" t="str">
        <f>IF(h_공사원가계산서!Q14=h_공사원가계산서!Q15,"",h_공사원가계산서!Q15)</f>
        <v/>
      </c>
      <c r="D15" s="43" t="str">
        <f>IF(h_공사원가계산서!R14=h_공사원가계산서!R15,"",h_공사원가계산서!R15)</f>
        <v/>
      </c>
      <c r="E15" s="48">
        <f>h_공사원가계산서!S15</f>
        <v>0</v>
      </c>
    </row>
    <row r="16" spans="2:8" ht="17.100000000000001" hidden="1" customHeight="1" x14ac:dyDescent="0.15">
      <c r="B16" s="61" t="str">
        <f>IF(h_공사원가계산서!P15=h_공사원가계산서!P16,"",h_공사원가계산서!P16)</f>
        <v/>
      </c>
      <c r="C16" s="63" t="str">
        <f>IF(h_공사원가계산서!Q15=h_공사원가계산서!Q16,"",h_공사원가계산서!Q16)</f>
        <v/>
      </c>
      <c r="D16" s="63" t="str">
        <f>IF(h_공사원가계산서!R15=h_공사원가계산서!R16,"",h_공사원가계산서!R16)</f>
        <v/>
      </c>
      <c r="E16" s="62">
        <f>h_공사원가계산서!S16</f>
        <v>0</v>
      </c>
    </row>
    <row r="17" spans="2:5" ht="17.100000000000001" hidden="1" customHeight="1" x14ac:dyDescent="0.15">
      <c r="B17" s="47" t="str">
        <f>IF(h_공사원가계산서!P16=h_공사원가계산서!P17,"",h_공사원가계산서!P17)</f>
        <v/>
      </c>
      <c r="C17" s="43" t="str">
        <f>IF(h_공사원가계산서!Q16=h_공사원가계산서!Q17,"",h_공사원가계산서!Q17)</f>
        <v/>
      </c>
      <c r="D17" s="43" t="str">
        <f>IF(h_공사원가계산서!R16=h_공사원가계산서!R17,"",h_공사원가계산서!R17)</f>
        <v/>
      </c>
      <c r="E17" s="48">
        <f>h_공사원가계산서!S17</f>
        <v>0</v>
      </c>
    </row>
    <row r="18" spans="2:5" ht="17.100000000000001" hidden="1" customHeight="1" x14ac:dyDescent="0.15">
      <c r="B18" s="47" t="str">
        <f>IF(h_공사원가계산서!P17=h_공사원가계산서!P18,"",h_공사원가계산서!P18)</f>
        <v/>
      </c>
      <c r="C18" s="43" t="str">
        <f>IF(h_공사원가계산서!Q17=h_공사원가계산서!Q18,"",h_공사원가계산서!Q18)</f>
        <v/>
      </c>
      <c r="D18" s="43" t="str">
        <f>IF(h_공사원가계산서!R17=h_공사원가계산서!R18,"",h_공사원가계산서!R18)</f>
        <v/>
      </c>
      <c r="E18" s="48">
        <f>h_공사원가계산서!S18</f>
        <v>0</v>
      </c>
    </row>
    <row r="19" spans="2:5" ht="17.100000000000001" hidden="1" customHeight="1" x14ac:dyDescent="0.15">
      <c r="B19" s="61" t="str">
        <f>IF(h_공사원가계산서!P18=h_공사원가계산서!P19,"",h_공사원가계산서!P19)</f>
        <v/>
      </c>
      <c r="C19" s="63" t="str">
        <f>IF(h_공사원가계산서!Q18=h_공사원가계산서!Q19,"",h_공사원가계산서!Q19)</f>
        <v/>
      </c>
      <c r="D19" s="63" t="str">
        <f>IF(h_공사원가계산서!R18=h_공사원가계산서!R19,"",h_공사원가계산서!R19)</f>
        <v/>
      </c>
      <c r="E19" s="62">
        <f>h_공사원가계산서!S19</f>
        <v>0</v>
      </c>
    </row>
    <row r="20" spans="2:5" ht="17.100000000000001" hidden="1" customHeight="1" x14ac:dyDescent="0.15">
      <c r="B20" s="47" t="str">
        <f>IF(h_공사원가계산서!P19=h_공사원가계산서!P20,"",h_공사원가계산서!P20)</f>
        <v/>
      </c>
      <c r="C20" s="43" t="str">
        <f>IF(h_공사원가계산서!Q19=h_공사원가계산서!Q20,"",h_공사원가계산서!Q20)</f>
        <v/>
      </c>
      <c r="D20" s="43" t="str">
        <f>IF(h_공사원가계산서!R19=h_공사원가계산서!R20,"",h_공사원가계산서!R20)</f>
        <v/>
      </c>
      <c r="E20" s="48">
        <f>h_공사원가계산서!S20</f>
        <v>0</v>
      </c>
    </row>
    <row r="21" spans="2:5" ht="17.100000000000001" hidden="1" customHeight="1" x14ac:dyDescent="0.15">
      <c r="B21" s="47" t="str">
        <f>IF(h_공사원가계산서!P20=h_공사원가계산서!P21,"",h_공사원가계산서!P21)</f>
        <v/>
      </c>
      <c r="C21" s="43" t="str">
        <f>IF(h_공사원가계산서!Q20=h_공사원가계산서!Q21,"",h_공사원가계산서!Q21)</f>
        <v/>
      </c>
      <c r="D21" s="43" t="str">
        <f>IF(h_공사원가계산서!R20=h_공사원가계산서!R21,"",h_공사원가계산서!R21)</f>
        <v/>
      </c>
      <c r="E21" s="48">
        <f>h_공사원가계산서!S21</f>
        <v>0</v>
      </c>
    </row>
    <row r="22" spans="2:5" ht="17.100000000000001" hidden="1" customHeight="1" x14ac:dyDescent="0.15">
      <c r="B22" s="47" t="str">
        <f>IF(h_공사원가계산서!P21=h_공사원가계산서!P22,"",h_공사원가계산서!P22)</f>
        <v/>
      </c>
      <c r="C22" s="43" t="str">
        <f>IF(h_공사원가계산서!Q21=h_공사원가계산서!Q22,"",h_공사원가계산서!Q22)</f>
        <v/>
      </c>
      <c r="D22" s="43" t="str">
        <f>IF(h_공사원가계산서!R21=h_공사원가계산서!R22,"",h_공사원가계산서!R22)</f>
        <v/>
      </c>
      <c r="E22" s="48">
        <f>h_공사원가계산서!S22</f>
        <v>0</v>
      </c>
    </row>
    <row r="23" spans="2:5" ht="17.100000000000001" hidden="1" customHeight="1" x14ac:dyDescent="0.15">
      <c r="B23" s="47" t="str">
        <f>IF(h_공사원가계산서!P22=h_공사원가계산서!P23,"",h_공사원가계산서!P23)</f>
        <v/>
      </c>
      <c r="C23" s="43" t="str">
        <f>IF(h_공사원가계산서!Q22=h_공사원가계산서!Q23,"",h_공사원가계산서!Q23)</f>
        <v/>
      </c>
      <c r="D23" s="43" t="str">
        <f>IF(h_공사원가계산서!R22=h_공사원가계산서!R23,"",h_공사원가계산서!R23)</f>
        <v/>
      </c>
      <c r="E23" s="48">
        <f>h_공사원가계산서!S23</f>
        <v>0</v>
      </c>
    </row>
    <row r="24" spans="2:5" ht="17.100000000000001" hidden="1" customHeight="1" x14ac:dyDescent="0.15">
      <c r="B24" s="47" t="str">
        <f>IF(h_공사원가계산서!P23=h_공사원가계산서!P24,"",h_공사원가계산서!P24)</f>
        <v/>
      </c>
      <c r="C24" s="43" t="str">
        <f>IF(h_공사원가계산서!Q23=h_공사원가계산서!Q24,"",h_공사원가계산서!Q24)</f>
        <v/>
      </c>
      <c r="D24" s="43" t="str">
        <f>IF(h_공사원가계산서!R23=h_공사원가계산서!R24,"",h_공사원가계산서!R24)</f>
        <v/>
      </c>
      <c r="E24" s="48">
        <f>h_공사원가계산서!S24</f>
        <v>0</v>
      </c>
    </row>
    <row r="25" spans="2:5" ht="17.100000000000001" hidden="1" customHeight="1" x14ac:dyDescent="0.15">
      <c r="B25" s="47" t="str">
        <f>IF(h_공사원가계산서!P24=h_공사원가계산서!P25,"",h_공사원가계산서!P25)</f>
        <v/>
      </c>
      <c r="C25" s="43" t="str">
        <f>IF(h_공사원가계산서!Q24=h_공사원가계산서!Q25,"",h_공사원가계산서!Q25)</f>
        <v/>
      </c>
      <c r="D25" s="43" t="str">
        <f>IF(h_공사원가계산서!R24=h_공사원가계산서!R25,"",h_공사원가계산서!R25)</f>
        <v/>
      </c>
      <c r="E25" s="48">
        <f>h_공사원가계산서!S25</f>
        <v>0</v>
      </c>
    </row>
    <row r="26" spans="2:5" ht="17.100000000000001" hidden="1" customHeight="1" x14ac:dyDescent="0.15">
      <c r="B26" s="47" t="str">
        <f>IF(h_공사원가계산서!P25=h_공사원가계산서!P26,"",h_공사원가계산서!P26)</f>
        <v/>
      </c>
      <c r="C26" s="43" t="str">
        <f>IF(h_공사원가계산서!Q25=h_공사원가계산서!Q26,"",h_공사원가계산서!Q26)</f>
        <v/>
      </c>
      <c r="D26" s="43" t="str">
        <f>IF(h_공사원가계산서!R25=h_공사원가계산서!R26,"",h_공사원가계산서!R26)</f>
        <v/>
      </c>
      <c r="E26" s="48">
        <f>h_공사원가계산서!S26</f>
        <v>0</v>
      </c>
    </row>
    <row r="27" spans="2:5" ht="17.100000000000001" hidden="1" customHeight="1" x14ac:dyDescent="0.15">
      <c r="B27" s="47" t="str">
        <f>IF(h_공사원가계산서!P26=h_공사원가계산서!P27,"",h_공사원가계산서!P27)</f>
        <v/>
      </c>
      <c r="C27" s="43" t="str">
        <f>IF(h_공사원가계산서!Q26=h_공사원가계산서!Q27,"",h_공사원가계산서!Q27)</f>
        <v/>
      </c>
      <c r="D27" s="43" t="str">
        <f>IF(h_공사원가계산서!R26=h_공사원가계산서!R27,"",h_공사원가계산서!R27)</f>
        <v/>
      </c>
      <c r="E27" s="48">
        <f>h_공사원가계산서!S27</f>
        <v>0</v>
      </c>
    </row>
    <row r="28" spans="2:5" ht="17.100000000000001" hidden="1" customHeight="1" x14ac:dyDescent="0.15">
      <c r="B28" s="47" t="str">
        <f>IF(h_공사원가계산서!P27=h_공사원가계산서!P28,"",h_공사원가계산서!P28)</f>
        <v/>
      </c>
      <c r="C28" s="43" t="str">
        <f>IF(h_공사원가계산서!Q27=h_공사원가계산서!Q28,"",h_공사원가계산서!Q28)</f>
        <v/>
      </c>
      <c r="D28" s="43" t="str">
        <f>IF(h_공사원가계산서!R27=h_공사원가계산서!R28,"",h_공사원가계산서!R28)</f>
        <v/>
      </c>
      <c r="E28" s="48">
        <f>h_공사원가계산서!S28</f>
        <v>0</v>
      </c>
    </row>
    <row r="29" spans="2:5" ht="17.100000000000001" hidden="1" customHeight="1" x14ac:dyDescent="0.15">
      <c r="B29" s="47" t="str">
        <f>IF(h_공사원가계산서!P28=h_공사원가계산서!P29,"",h_공사원가계산서!P29)</f>
        <v/>
      </c>
      <c r="C29" s="43" t="str">
        <f>IF(h_공사원가계산서!Q28=h_공사원가계산서!Q29,"",h_공사원가계산서!Q29)</f>
        <v/>
      </c>
      <c r="D29" s="43" t="str">
        <f>IF(h_공사원가계산서!R28=h_공사원가계산서!R29,"",h_공사원가계산서!R29)</f>
        <v/>
      </c>
      <c r="E29" s="48">
        <f>h_공사원가계산서!S29</f>
        <v>0</v>
      </c>
    </row>
    <row r="30" spans="2:5" ht="17.100000000000001" hidden="1" customHeight="1" x14ac:dyDescent="0.15">
      <c r="B30" s="47" t="str">
        <f>IF(h_공사원가계산서!P29=h_공사원가계산서!P30,"",h_공사원가계산서!P30)</f>
        <v/>
      </c>
      <c r="C30" s="43" t="str">
        <f>IF(h_공사원가계산서!Q29=h_공사원가계산서!Q30,"",h_공사원가계산서!Q30)</f>
        <v/>
      </c>
      <c r="D30" s="43" t="str">
        <f>IF(h_공사원가계산서!R29=h_공사원가계산서!R30,"",h_공사원가계산서!R30)</f>
        <v/>
      </c>
      <c r="E30" s="48">
        <f>h_공사원가계산서!S30</f>
        <v>0</v>
      </c>
    </row>
    <row r="31" spans="2:5" ht="17.100000000000001" hidden="1" customHeight="1" x14ac:dyDescent="0.15">
      <c r="B31" s="47" t="str">
        <f>IF(h_공사원가계산서!P30=h_공사원가계산서!P31,"",h_공사원가계산서!P31)</f>
        <v/>
      </c>
      <c r="C31" s="43" t="str">
        <f>IF(h_공사원가계산서!Q30=h_공사원가계산서!Q31,"",h_공사원가계산서!Q31)</f>
        <v/>
      </c>
      <c r="D31" s="43" t="str">
        <f>IF(h_공사원가계산서!R30=h_공사원가계산서!R31,"",h_공사원가계산서!R31)</f>
        <v/>
      </c>
      <c r="E31" s="48">
        <f>h_공사원가계산서!S31</f>
        <v>0</v>
      </c>
    </row>
    <row r="32" spans="2:5" ht="17.100000000000001" hidden="1" customHeight="1" x14ac:dyDescent="0.15">
      <c r="B32" s="47" t="str">
        <f>IF(h_공사원가계산서!P31=h_공사원가계산서!P32,"",h_공사원가계산서!P32)</f>
        <v/>
      </c>
      <c r="C32" s="43" t="str">
        <f>IF(h_공사원가계산서!Q31=h_공사원가계산서!Q32,"",h_공사원가계산서!Q32)</f>
        <v/>
      </c>
      <c r="D32" s="43" t="str">
        <f>IF(h_공사원가계산서!R31=h_공사원가계산서!R32,"",h_공사원가계산서!R32)</f>
        <v/>
      </c>
      <c r="E32" s="48">
        <f>h_공사원가계산서!S32</f>
        <v>0</v>
      </c>
    </row>
    <row r="33" spans="2:5" ht="17.100000000000001" hidden="1" customHeight="1" x14ac:dyDescent="0.15">
      <c r="B33" s="47" t="str">
        <f>IF(h_공사원가계산서!P32=h_공사원가계산서!P33,"",h_공사원가계산서!P33)</f>
        <v/>
      </c>
      <c r="C33" s="43" t="str">
        <f>IF(h_공사원가계산서!Q32=h_공사원가계산서!Q33,"",h_공사원가계산서!Q33)</f>
        <v/>
      </c>
      <c r="D33" s="43" t="str">
        <f>IF(h_공사원가계산서!R32=h_공사원가계산서!R33,"",h_공사원가계산서!R33)</f>
        <v/>
      </c>
      <c r="E33" s="48">
        <f>h_공사원가계산서!S33</f>
        <v>0</v>
      </c>
    </row>
    <row r="34" spans="2:5" ht="17.100000000000001" hidden="1" customHeight="1" x14ac:dyDescent="0.15">
      <c r="B34" s="47" t="str">
        <f>IF(h_공사원가계산서!P33=h_공사원가계산서!P34,"",h_공사원가계산서!P34)</f>
        <v/>
      </c>
      <c r="C34" s="43" t="str">
        <f>IF(h_공사원가계산서!Q33=h_공사원가계산서!Q34,"",h_공사원가계산서!Q34)</f>
        <v/>
      </c>
      <c r="D34" s="43" t="str">
        <f>IF(h_공사원가계산서!R33=h_공사원가계산서!R34,"",h_공사원가계산서!R34)</f>
        <v/>
      </c>
      <c r="E34" s="48">
        <f>h_공사원가계산서!S34</f>
        <v>0</v>
      </c>
    </row>
    <row r="35" spans="2:5" ht="17.100000000000001" hidden="1" customHeight="1" x14ac:dyDescent="0.15">
      <c r="B35" s="47" t="str">
        <f>IF(h_공사원가계산서!P34=h_공사원가계산서!P35,"",h_공사원가계산서!P35)</f>
        <v/>
      </c>
      <c r="C35" s="43" t="str">
        <f>IF(h_공사원가계산서!Q34=h_공사원가계산서!Q35,"",h_공사원가계산서!Q35)</f>
        <v/>
      </c>
      <c r="D35" s="43" t="str">
        <f>IF(h_공사원가계산서!R34=h_공사원가계산서!R35,"",h_공사원가계산서!R35)</f>
        <v/>
      </c>
      <c r="E35" s="48">
        <f>h_공사원가계산서!S35</f>
        <v>0</v>
      </c>
    </row>
    <row r="36" spans="2:5" ht="17.100000000000001" hidden="1" customHeight="1" x14ac:dyDescent="0.15">
      <c r="B36" s="47" t="str">
        <f>IF(h_공사원가계산서!P35=h_공사원가계산서!P36,"",h_공사원가계산서!P36)</f>
        <v/>
      </c>
      <c r="C36" s="43" t="str">
        <f>IF(h_공사원가계산서!Q35=h_공사원가계산서!Q36,"",h_공사원가계산서!Q36)</f>
        <v/>
      </c>
      <c r="D36" s="43" t="str">
        <f>IF(h_공사원가계산서!R35=h_공사원가계산서!R36,"",h_공사원가계산서!R36)</f>
        <v/>
      </c>
      <c r="E36" s="48">
        <f>h_공사원가계산서!S36</f>
        <v>0</v>
      </c>
    </row>
    <row r="37" spans="2:5" ht="17.100000000000001" hidden="1" customHeight="1" x14ac:dyDescent="0.15">
      <c r="B37" s="47" t="str">
        <f>IF(h_공사원가계산서!P36=h_공사원가계산서!P37,"",h_공사원가계산서!P37)</f>
        <v/>
      </c>
      <c r="C37" s="43" t="str">
        <f>IF(h_공사원가계산서!Q36=h_공사원가계산서!Q37,"",h_공사원가계산서!Q37)</f>
        <v/>
      </c>
      <c r="D37" s="43" t="str">
        <f>IF(h_공사원가계산서!R36=h_공사원가계산서!R37,"",h_공사원가계산서!R37)</f>
        <v/>
      </c>
      <c r="E37" s="48">
        <f>h_공사원가계산서!S37</f>
        <v>0</v>
      </c>
    </row>
    <row r="38" spans="2:5" ht="17.100000000000001" hidden="1" customHeight="1" x14ac:dyDescent="0.15">
      <c r="B38" s="47" t="str">
        <f>IF(h_공사원가계산서!P37=h_공사원가계산서!P38,"",h_공사원가계산서!P38)</f>
        <v/>
      </c>
      <c r="C38" s="43" t="str">
        <f>IF(h_공사원가계산서!Q37=h_공사원가계산서!Q38,"",h_공사원가계산서!Q38)</f>
        <v/>
      </c>
      <c r="D38" s="43" t="str">
        <f>IF(h_공사원가계산서!R37=h_공사원가계산서!R38,"",h_공사원가계산서!R38)</f>
        <v/>
      </c>
      <c r="E38" s="48">
        <f>h_공사원가계산서!S38</f>
        <v>0</v>
      </c>
    </row>
    <row r="39" spans="2:5" ht="17.100000000000001" hidden="1" customHeight="1" x14ac:dyDescent="0.15">
      <c r="B39" s="47" t="str">
        <f>IF(h_공사원가계산서!P38=h_공사원가계산서!P39,"",h_공사원가계산서!P39)</f>
        <v/>
      </c>
      <c r="C39" s="43" t="str">
        <f>IF(h_공사원가계산서!Q38=h_공사원가계산서!Q39,"",h_공사원가계산서!Q39)</f>
        <v/>
      </c>
      <c r="D39" s="43" t="str">
        <f>IF(h_공사원가계산서!R38=h_공사원가계산서!R39,"",h_공사원가계산서!R39)</f>
        <v/>
      </c>
      <c r="E39" s="48">
        <f>h_공사원가계산서!S39</f>
        <v>0</v>
      </c>
    </row>
    <row r="40" spans="2:5" ht="17.100000000000001" hidden="1" customHeight="1" x14ac:dyDescent="0.15">
      <c r="B40" s="47" t="str">
        <f>IF(h_공사원가계산서!P39=h_공사원가계산서!P40,"",h_공사원가계산서!P40)</f>
        <v/>
      </c>
      <c r="C40" s="43" t="str">
        <f>IF(h_공사원가계산서!Q39=h_공사원가계산서!Q40,"",h_공사원가계산서!Q40)</f>
        <v/>
      </c>
      <c r="D40" s="43" t="str">
        <f>IF(h_공사원가계산서!R39=h_공사원가계산서!R40,"",h_공사원가계산서!R40)</f>
        <v/>
      </c>
      <c r="E40" s="48">
        <f>h_공사원가계산서!S40</f>
        <v>0</v>
      </c>
    </row>
    <row r="41" spans="2:5" ht="17.100000000000001" hidden="1" customHeight="1" x14ac:dyDescent="0.15">
      <c r="B41" s="47" t="str">
        <f>IF(h_공사원가계산서!P40=h_공사원가계산서!P41,"",h_공사원가계산서!P41)</f>
        <v/>
      </c>
      <c r="C41" s="43" t="str">
        <f>IF(h_공사원가계산서!Q40=h_공사원가계산서!Q41,"",h_공사원가계산서!Q41)</f>
        <v/>
      </c>
      <c r="D41" s="43" t="str">
        <f>IF(h_공사원가계산서!R40=h_공사원가계산서!R41,"",h_공사원가계산서!R41)</f>
        <v/>
      </c>
      <c r="E41" s="48">
        <f>h_공사원가계산서!S41</f>
        <v>0</v>
      </c>
    </row>
    <row r="42" spans="2:5" ht="17.100000000000001" hidden="1" customHeight="1" x14ac:dyDescent="0.15">
      <c r="B42" s="47" t="str">
        <f>IF(h_공사원가계산서!P41=h_공사원가계산서!P42,"",h_공사원가계산서!P42)</f>
        <v/>
      </c>
      <c r="C42" s="43" t="str">
        <f>IF(h_공사원가계산서!Q41=h_공사원가계산서!Q42,"",h_공사원가계산서!Q42)</f>
        <v/>
      </c>
      <c r="D42" s="43" t="str">
        <f>IF(h_공사원가계산서!R41=h_공사원가계산서!R42,"",h_공사원가계산서!R42)</f>
        <v/>
      </c>
      <c r="E42" s="48">
        <f>h_공사원가계산서!S42</f>
        <v>0</v>
      </c>
    </row>
    <row r="43" spans="2:5" ht="17.100000000000001" hidden="1" customHeight="1" x14ac:dyDescent="0.15">
      <c r="B43" s="47" t="str">
        <f>IF(h_공사원가계산서!P42=h_공사원가계산서!P43,"",h_공사원가계산서!P43)</f>
        <v/>
      </c>
      <c r="C43" s="43" t="str">
        <f>IF(h_공사원가계산서!Q42=h_공사원가계산서!Q43,"",h_공사원가계산서!Q43)</f>
        <v/>
      </c>
      <c r="D43" s="43" t="str">
        <f>IF(h_공사원가계산서!R42=h_공사원가계산서!R43,"",h_공사원가계산서!R43)</f>
        <v/>
      </c>
      <c r="E43" s="48">
        <f>h_공사원가계산서!S43</f>
        <v>0</v>
      </c>
    </row>
    <row r="44" spans="2:5" ht="17.100000000000001" hidden="1" customHeight="1" x14ac:dyDescent="0.15">
      <c r="B44" s="47" t="str">
        <f>IF(h_공사원가계산서!P43=h_공사원가계산서!P44,"",h_공사원가계산서!P44)</f>
        <v/>
      </c>
      <c r="C44" s="43" t="str">
        <f>IF(h_공사원가계산서!Q43=h_공사원가계산서!Q44,"",h_공사원가계산서!Q44)</f>
        <v/>
      </c>
      <c r="D44" s="43" t="str">
        <f>IF(h_공사원가계산서!R43=h_공사원가계산서!R44,"",h_공사원가계산서!R44)</f>
        <v/>
      </c>
      <c r="E44" s="48">
        <f>h_공사원가계산서!S44</f>
        <v>0</v>
      </c>
    </row>
    <row r="45" spans="2:5" ht="17.100000000000001" hidden="1" customHeight="1" x14ac:dyDescent="0.15">
      <c r="B45" s="47" t="str">
        <f>IF(h_공사원가계산서!P44=h_공사원가계산서!P45,"",h_공사원가계산서!P45)</f>
        <v/>
      </c>
      <c r="C45" s="43" t="str">
        <f>IF(h_공사원가계산서!Q44=h_공사원가계산서!Q45,"",h_공사원가계산서!Q45)</f>
        <v/>
      </c>
      <c r="D45" s="43" t="str">
        <f>IF(h_공사원가계산서!R44=h_공사원가계산서!R45,"",h_공사원가계산서!R45)</f>
        <v/>
      </c>
      <c r="E45" s="48">
        <f>h_공사원가계산서!S45</f>
        <v>0</v>
      </c>
    </row>
    <row r="46" spans="2:5" ht="17.100000000000001" hidden="1" customHeight="1" x14ac:dyDescent="0.15">
      <c r="B46" s="50" t="str">
        <f>IF(h_공사원가계산서!P45=h_공사원가계산서!P46,"",h_공사원가계산서!P46)</f>
        <v/>
      </c>
      <c r="C46" s="51" t="str">
        <f>IF(h_공사원가계산서!Q45=h_공사원가계산서!Q46,"",h_공사원가계산서!Q46)</f>
        <v/>
      </c>
      <c r="D46" s="51" t="str">
        <f>IF(h_공사원가계산서!R45=h_공사원가계산서!R46,"",h_공사원가계산서!R46)</f>
        <v/>
      </c>
      <c r="E46" s="59">
        <f>h_공사원가계산서!S46</f>
        <v>0</v>
      </c>
    </row>
    <row r="47" spans="2:5" ht="17.100000000000001" hidden="1" customHeight="1" x14ac:dyDescent="0.15">
      <c r="B47" s="56" t="str">
        <f>IF(h_공사원가계산서!P46=h_공사원가계산서!P47,"",h_공사원가계산서!P47)</f>
        <v/>
      </c>
      <c r="C47" s="57" t="str">
        <f>IF(h_공사원가계산서!Q46=h_공사원가계산서!Q47,"",h_공사원가계산서!Q47)</f>
        <v/>
      </c>
      <c r="D47" s="57" t="str">
        <f>IF(h_공사원가계산서!R46=h_공사원가계산서!R47,"",h_공사원가계산서!R47)</f>
        <v/>
      </c>
      <c r="E47" s="58">
        <f>h_공사원가계산서!S47</f>
        <v>0</v>
      </c>
    </row>
    <row r="48" spans="2:5" ht="17.100000000000001" hidden="1" customHeight="1" x14ac:dyDescent="0.15">
      <c r="B48" s="47" t="str">
        <f>IF(h_공사원가계산서!P47=h_공사원가계산서!P48,"",h_공사원가계산서!P48)</f>
        <v/>
      </c>
      <c r="C48" s="43" t="str">
        <f>IF(h_공사원가계산서!Q47=h_공사원가계산서!Q48,"",h_공사원가계산서!Q48)</f>
        <v/>
      </c>
      <c r="D48" s="43" t="str">
        <f>IF(h_공사원가계산서!R47=h_공사원가계산서!R48,"",h_공사원가계산서!R48)</f>
        <v/>
      </c>
      <c r="E48" s="48">
        <f>h_공사원가계산서!S48</f>
        <v>0</v>
      </c>
    </row>
    <row r="49" spans="2:5" ht="17.100000000000001" hidden="1" customHeight="1" x14ac:dyDescent="0.15">
      <c r="B49" s="47" t="str">
        <f>IF(h_공사원가계산서!P48=h_공사원가계산서!P49,"",h_공사원가계산서!P49)</f>
        <v/>
      </c>
      <c r="C49" s="43" t="str">
        <f>IF(h_공사원가계산서!Q48=h_공사원가계산서!Q49,"",h_공사원가계산서!Q49)</f>
        <v/>
      </c>
      <c r="D49" s="43" t="str">
        <f>IF(h_공사원가계산서!R48=h_공사원가계산서!R49,"",h_공사원가계산서!R49)</f>
        <v/>
      </c>
      <c r="E49" s="48">
        <f>h_공사원가계산서!S49</f>
        <v>0</v>
      </c>
    </row>
    <row r="50" spans="2:5" ht="17.100000000000001" hidden="1" customHeight="1" x14ac:dyDescent="0.15">
      <c r="B50" s="47" t="str">
        <f>IF(h_공사원가계산서!P49=h_공사원가계산서!P50,"",h_공사원가계산서!P50)</f>
        <v/>
      </c>
      <c r="C50" s="43" t="str">
        <f>IF(h_공사원가계산서!Q49=h_공사원가계산서!Q50,"",h_공사원가계산서!Q50)</f>
        <v/>
      </c>
      <c r="D50" s="43" t="str">
        <f>IF(h_공사원가계산서!R49=h_공사원가계산서!R50,"",h_공사원가계산서!R50)</f>
        <v/>
      </c>
      <c r="E50" s="48">
        <f>h_공사원가계산서!S50</f>
        <v>0</v>
      </c>
    </row>
    <row r="51" spans="2:5" ht="17.100000000000001" hidden="1" customHeight="1" x14ac:dyDescent="0.15">
      <c r="B51" s="47" t="str">
        <f>IF(h_공사원가계산서!P50=h_공사원가계산서!P51,"",h_공사원가계산서!P51)</f>
        <v/>
      </c>
      <c r="C51" s="43" t="str">
        <f>IF(h_공사원가계산서!Q50=h_공사원가계산서!Q51,"",h_공사원가계산서!Q51)</f>
        <v/>
      </c>
      <c r="D51" s="43" t="str">
        <f>IF(h_공사원가계산서!R50=h_공사원가계산서!R51,"",h_공사원가계산서!R51)</f>
        <v/>
      </c>
      <c r="E51" s="48">
        <f>h_공사원가계산서!S51</f>
        <v>0</v>
      </c>
    </row>
    <row r="52" spans="2:5" ht="17.100000000000001" hidden="1" customHeight="1" x14ac:dyDescent="0.15">
      <c r="B52" s="47" t="str">
        <f>IF(h_공사원가계산서!P51=h_공사원가계산서!P52,"",h_공사원가계산서!P52)</f>
        <v/>
      </c>
      <c r="C52" s="43" t="str">
        <f>IF(h_공사원가계산서!Q51=h_공사원가계산서!Q52,"",h_공사원가계산서!Q52)</f>
        <v/>
      </c>
      <c r="D52" s="43" t="str">
        <f>IF(h_공사원가계산서!R51=h_공사원가계산서!R52,"",h_공사원가계산서!R52)</f>
        <v/>
      </c>
      <c r="E52" s="48">
        <f>h_공사원가계산서!S52</f>
        <v>0</v>
      </c>
    </row>
    <row r="53" spans="2:5" ht="17.100000000000001" hidden="1" customHeight="1" x14ac:dyDescent="0.15">
      <c r="B53" s="47" t="str">
        <f>IF(h_공사원가계산서!P52=h_공사원가계산서!P53,"",h_공사원가계산서!P53)</f>
        <v/>
      </c>
      <c r="C53" s="43" t="str">
        <f>IF(h_공사원가계산서!Q52=h_공사원가계산서!Q53,"",h_공사원가계산서!Q53)</f>
        <v/>
      </c>
      <c r="D53" s="43" t="str">
        <f>IF(h_공사원가계산서!R52=h_공사원가계산서!R53,"",h_공사원가계산서!R53)</f>
        <v/>
      </c>
      <c r="E53" s="48">
        <f>h_공사원가계산서!S53</f>
        <v>0</v>
      </c>
    </row>
    <row r="54" spans="2:5" ht="17.100000000000001" hidden="1" customHeight="1" x14ac:dyDescent="0.15">
      <c r="B54" s="47" t="str">
        <f>IF(h_공사원가계산서!P53=h_공사원가계산서!P54,"",h_공사원가계산서!P54)</f>
        <v/>
      </c>
      <c r="C54" s="43" t="str">
        <f>IF(h_공사원가계산서!Q53=h_공사원가계산서!Q54,"",h_공사원가계산서!Q54)</f>
        <v/>
      </c>
      <c r="D54" s="43" t="str">
        <f>IF(h_공사원가계산서!R53=h_공사원가계산서!R54,"",h_공사원가계산서!R54)</f>
        <v/>
      </c>
      <c r="E54" s="48">
        <f>h_공사원가계산서!S54</f>
        <v>0</v>
      </c>
    </row>
    <row r="55" spans="2:5" ht="17.100000000000001" hidden="1" customHeight="1" x14ac:dyDescent="0.15">
      <c r="B55" s="47" t="str">
        <f>IF(h_공사원가계산서!P54=h_공사원가계산서!P55,"",h_공사원가계산서!P55)</f>
        <v/>
      </c>
      <c r="C55" s="43" t="str">
        <f>IF(h_공사원가계산서!Q54=h_공사원가계산서!Q55,"",h_공사원가계산서!Q55)</f>
        <v/>
      </c>
      <c r="D55" s="43" t="str">
        <f>IF(h_공사원가계산서!R54=h_공사원가계산서!R55,"",h_공사원가계산서!R55)</f>
        <v/>
      </c>
      <c r="E55" s="48">
        <f>h_공사원가계산서!S55</f>
        <v>0</v>
      </c>
    </row>
    <row r="56" spans="2:5" ht="17.100000000000001" hidden="1" customHeight="1" x14ac:dyDescent="0.15">
      <c r="B56" s="47" t="str">
        <f>IF(h_공사원가계산서!P55=h_공사원가계산서!P56,"",h_공사원가계산서!P56)</f>
        <v/>
      </c>
      <c r="C56" s="43" t="str">
        <f>IF(h_공사원가계산서!Q55=h_공사원가계산서!Q56,"",h_공사원가계산서!Q56)</f>
        <v/>
      </c>
      <c r="D56" s="43" t="str">
        <f>IF(h_공사원가계산서!R55=h_공사원가계산서!R56,"",h_공사원가계산서!R56)</f>
        <v/>
      </c>
      <c r="E56" s="48">
        <f>h_공사원가계산서!S56</f>
        <v>0</v>
      </c>
    </row>
    <row r="57" spans="2:5" ht="17.100000000000001" hidden="1" customHeight="1" x14ac:dyDescent="0.15">
      <c r="B57" s="47" t="str">
        <f>IF(h_공사원가계산서!P56=h_공사원가계산서!P57,"",h_공사원가계산서!P57)</f>
        <v/>
      </c>
      <c r="C57" s="43" t="str">
        <f>IF(h_공사원가계산서!Q56=h_공사원가계산서!Q57,"",h_공사원가계산서!Q57)</f>
        <v/>
      </c>
      <c r="D57" s="43" t="str">
        <f>IF(h_공사원가계산서!R56=h_공사원가계산서!R57,"",h_공사원가계산서!R57)</f>
        <v/>
      </c>
      <c r="E57" s="48">
        <f>h_공사원가계산서!S57</f>
        <v>0</v>
      </c>
    </row>
    <row r="58" spans="2:5" ht="17.100000000000001" hidden="1" customHeight="1" x14ac:dyDescent="0.15">
      <c r="B58" s="47" t="str">
        <f>IF(h_공사원가계산서!P57=h_공사원가계산서!P58,"",h_공사원가계산서!P58)</f>
        <v/>
      </c>
      <c r="C58" s="43" t="str">
        <f>IF(h_공사원가계산서!Q57=h_공사원가계산서!Q58,"",h_공사원가계산서!Q58)</f>
        <v/>
      </c>
      <c r="D58" s="43" t="str">
        <f>IF(h_공사원가계산서!R57=h_공사원가계산서!R58,"",h_공사원가계산서!R58)</f>
        <v/>
      </c>
      <c r="E58" s="48">
        <f>h_공사원가계산서!S58</f>
        <v>0</v>
      </c>
    </row>
    <row r="59" spans="2:5" ht="17.100000000000001" hidden="1" customHeight="1" x14ac:dyDescent="0.15">
      <c r="B59" s="47" t="str">
        <f>IF(h_공사원가계산서!P58=h_공사원가계산서!P59,"",h_공사원가계산서!P59)</f>
        <v/>
      </c>
      <c r="C59" s="43" t="str">
        <f>IF(h_공사원가계산서!Q58=h_공사원가계산서!Q59,"",h_공사원가계산서!Q59)</f>
        <v/>
      </c>
      <c r="D59" s="43" t="str">
        <f>IF(h_공사원가계산서!R58=h_공사원가계산서!R59,"",h_공사원가계산서!R59)</f>
        <v/>
      </c>
      <c r="E59" s="48">
        <f>h_공사원가계산서!S59</f>
        <v>0</v>
      </c>
    </row>
    <row r="60" spans="2:5" ht="17.100000000000001" hidden="1" customHeight="1" x14ac:dyDescent="0.15">
      <c r="B60" s="47" t="str">
        <f>IF(h_공사원가계산서!P59=h_공사원가계산서!P60,"",h_공사원가계산서!P60)</f>
        <v/>
      </c>
      <c r="C60" s="43" t="str">
        <f>IF(h_공사원가계산서!Q59=h_공사원가계산서!Q60,"",h_공사원가계산서!Q60)</f>
        <v/>
      </c>
      <c r="D60" s="43" t="str">
        <f>IF(h_공사원가계산서!R59=h_공사원가계산서!R60,"",h_공사원가계산서!R60)</f>
        <v/>
      </c>
      <c r="E60" s="48">
        <f>h_공사원가계산서!S60</f>
        <v>0</v>
      </c>
    </row>
    <row r="61" spans="2:5" ht="17.100000000000001" hidden="1" customHeight="1" x14ac:dyDescent="0.15">
      <c r="B61" s="47" t="str">
        <f>IF(h_공사원가계산서!P60=h_공사원가계산서!P61,"",h_공사원가계산서!P61)</f>
        <v/>
      </c>
      <c r="C61" s="43" t="str">
        <f>IF(h_공사원가계산서!Q60=h_공사원가계산서!Q61,"",h_공사원가계산서!Q61)</f>
        <v/>
      </c>
      <c r="D61" s="43" t="str">
        <f>IF(h_공사원가계산서!R60=h_공사원가계산서!R61,"",h_공사원가계산서!R61)</f>
        <v/>
      </c>
      <c r="E61" s="48">
        <f>h_공사원가계산서!S61</f>
        <v>0</v>
      </c>
    </row>
    <row r="62" spans="2:5" ht="17.100000000000001" hidden="1" customHeight="1" x14ac:dyDescent="0.15">
      <c r="B62" s="47" t="str">
        <f>IF(h_공사원가계산서!P61=h_공사원가계산서!P62,"",h_공사원가계산서!P62)</f>
        <v/>
      </c>
      <c r="C62" s="43" t="str">
        <f>IF(h_공사원가계산서!Q61=h_공사원가계산서!Q62,"",h_공사원가계산서!Q62)</f>
        <v/>
      </c>
      <c r="D62" s="43" t="str">
        <f>IF(h_공사원가계산서!R61=h_공사원가계산서!R62,"",h_공사원가계산서!R62)</f>
        <v/>
      </c>
      <c r="E62" s="48">
        <f>h_공사원가계산서!S62</f>
        <v>0</v>
      </c>
    </row>
    <row r="63" spans="2:5" ht="17.100000000000001" hidden="1" customHeight="1" x14ac:dyDescent="0.15">
      <c r="B63" s="47" t="str">
        <f>IF(h_공사원가계산서!P62=h_공사원가계산서!P63,"",h_공사원가계산서!P63)</f>
        <v/>
      </c>
      <c r="C63" s="43" t="str">
        <f>IF(h_공사원가계산서!Q62=h_공사원가계산서!Q63,"",h_공사원가계산서!Q63)</f>
        <v/>
      </c>
      <c r="D63" s="43" t="str">
        <f>IF(h_공사원가계산서!R62=h_공사원가계산서!R63,"",h_공사원가계산서!R63)</f>
        <v/>
      </c>
      <c r="E63" s="48">
        <f>h_공사원가계산서!S63</f>
        <v>0</v>
      </c>
    </row>
    <row r="64" spans="2:5" ht="17.100000000000001" hidden="1" customHeight="1" x14ac:dyDescent="0.15">
      <c r="B64" s="47" t="str">
        <f>IF(h_공사원가계산서!P63=h_공사원가계산서!P64,"",h_공사원가계산서!P64)</f>
        <v/>
      </c>
      <c r="C64" s="43" t="str">
        <f>IF(h_공사원가계산서!Q63=h_공사원가계산서!Q64,"",h_공사원가계산서!Q64)</f>
        <v/>
      </c>
      <c r="D64" s="43" t="str">
        <f>IF(h_공사원가계산서!R63=h_공사원가계산서!R64,"",h_공사원가계산서!R64)</f>
        <v/>
      </c>
      <c r="E64" s="48">
        <f>h_공사원가계산서!S64</f>
        <v>0</v>
      </c>
    </row>
    <row r="65" spans="2:5" ht="17.100000000000001" hidden="1" customHeight="1" x14ac:dyDescent="0.15">
      <c r="B65" s="47" t="str">
        <f>IF(h_공사원가계산서!P64=h_공사원가계산서!P65,"",h_공사원가계산서!P65)</f>
        <v/>
      </c>
      <c r="C65" s="43" t="str">
        <f>IF(h_공사원가계산서!Q64=h_공사원가계산서!Q65,"",h_공사원가계산서!Q65)</f>
        <v/>
      </c>
      <c r="D65" s="43" t="str">
        <f>IF(h_공사원가계산서!R64=h_공사원가계산서!R65,"",h_공사원가계산서!R65)</f>
        <v/>
      </c>
      <c r="E65" s="48">
        <f>h_공사원가계산서!S65</f>
        <v>0</v>
      </c>
    </row>
    <row r="66" spans="2:5" ht="17.100000000000001" hidden="1" customHeight="1" x14ac:dyDescent="0.15">
      <c r="B66" s="47" t="str">
        <f>IF(h_공사원가계산서!P65=h_공사원가계산서!P66,"",h_공사원가계산서!P66)</f>
        <v/>
      </c>
      <c r="C66" s="43" t="str">
        <f>IF(h_공사원가계산서!Q65=h_공사원가계산서!Q66,"",h_공사원가계산서!Q66)</f>
        <v/>
      </c>
      <c r="D66" s="43" t="str">
        <f>IF(h_공사원가계산서!R65=h_공사원가계산서!R66,"",h_공사원가계산서!R66)</f>
        <v/>
      </c>
      <c r="E66" s="48">
        <f>h_공사원가계산서!S66</f>
        <v>0</v>
      </c>
    </row>
    <row r="67" spans="2:5" ht="17.100000000000001" hidden="1" customHeight="1" x14ac:dyDescent="0.15">
      <c r="B67" s="47" t="str">
        <f>IF(h_공사원가계산서!P66=h_공사원가계산서!P67,"",h_공사원가계산서!P67)</f>
        <v/>
      </c>
      <c r="C67" s="43" t="str">
        <f>IF(h_공사원가계산서!Q66=h_공사원가계산서!Q67,"",h_공사원가계산서!Q67)</f>
        <v/>
      </c>
      <c r="D67" s="43" t="str">
        <f>IF(h_공사원가계산서!R66=h_공사원가계산서!R67,"",h_공사원가계산서!R67)</f>
        <v/>
      </c>
      <c r="E67" s="48">
        <f>h_공사원가계산서!S67</f>
        <v>0</v>
      </c>
    </row>
    <row r="68" spans="2:5" ht="17.100000000000001" hidden="1" customHeight="1" x14ac:dyDescent="0.15">
      <c r="B68" s="47" t="str">
        <f>IF(h_공사원가계산서!P67=h_공사원가계산서!P68,"",h_공사원가계산서!P68)</f>
        <v/>
      </c>
      <c r="C68" s="43" t="str">
        <f>IF(h_공사원가계산서!Q67=h_공사원가계산서!Q68,"",h_공사원가계산서!Q68)</f>
        <v/>
      </c>
      <c r="D68" s="43" t="str">
        <f>IF(h_공사원가계산서!R67=h_공사원가계산서!R68,"",h_공사원가계산서!R68)</f>
        <v/>
      </c>
      <c r="E68" s="48">
        <f>h_공사원가계산서!S68</f>
        <v>0</v>
      </c>
    </row>
    <row r="69" spans="2:5" ht="17.100000000000001" hidden="1" customHeight="1" x14ac:dyDescent="0.15">
      <c r="B69" s="47" t="str">
        <f>IF(h_공사원가계산서!P68=h_공사원가계산서!P69,"",h_공사원가계산서!P69)</f>
        <v/>
      </c>
      <c r="C69" s="43" t="str">
        <f>IF(h_공사원가계산서!Q68=h_공사원가계산서!Q69,"",h_공사원가계산서!Q69)</f>
        <v/>
      </c>
      <c r="D69" s="43" t="str">
        <f>IF(h_공사원가계산서!R68=h_공사원가계산서!R69,"",h_공사원가계산서!R69)</f>
        <v/>
      </c>
      <c r="E69" s="48">
        <f>h_공사원가계산서!S69</f>
        <v>0</v>
      </c>
    </row>
    <row r="70" spans="2:5" ht="17.100000000000001" hidden="1" customHeight="1" x14ac:dyDescent="0.15">
      <c r="B70" s="47" t="str">
        <f>IF(h_공사원가계산서!P69=h_공사원가계산서!P70,"",h_공사원가계산서!P70)</f>
        <v/>
      </c>
      <c r="C70" s="43" t="str">
        <f>IF(h_공사원가계산서!Q69=h_공사원가계산서!Q70,"",h_공사원가계산서!Q70)</f>
        <v/>
      </c>
      <c r="D70" s="43" t="str">
        <f>IF(h_공사원가계산서!R69=h_공사원가계산서!R70,"",h_공사원가계산서!R70)</f>
        <v/>
      </c>
      <c r="E70" s="48">
        <f>h_공사원가계산서!S70</f>
        <v>0</v>
      </c>
    </row>
    <row r="71" spans="2:5" ht="17.100000000000001" hidden="1" customHeight="1" x14ac:dyDescent="0.15">
      <c r="B71" s="47" t="str">
        <f>IF(h_공사원가계산서!P70=h_공사원가계산서!P71,"",h_공사원가계산서!P71)</f>
        <v/>
      </c>
      <c r="C71" s="43" t="str">
        <f>IF(h_공사원가계산서!Q70=h_공사원가계산서!Q71,"",h_공사원가계산서!Q71)</f>
        <v/>
      </c>
      <c r="D71" s="43" t="str">
        <f>IF(h_공사원가계산서!R70=h_공사원가계산서!R71,"",h_공사원가계산서!R71)</f>
        <v/>
      </c>
      <c r="E71" s="48">
        <f>h_공사원가계산서!S71</f>
        <v>0</v>
      </c>
    </row>
    <row r="72" spans="2:5" ht="17.100000000000001" hidden="1" customHeight="1" x14ac:dyDescent="0.15">
      <c r="B72" s="47" t="str">
        <f>IF(h_공사원가계산서!P71=h_공사원가계산서!P72,"",h_공사원가계산서!P72)</f>
        <v/>
      </c>
      <c r="C72" s="43" t="str">
        <f>IF(h_공사원가계산서!Q71=h_공사원가계산서!Q72,"",h_공사원가계산서!Q72)</f>
        <v/>
      </c>
      <c r="D72" s="43" t="str">
        <f>IF(h_공사원가계산서!R71=h_공사원가계산서!R72,"",h_공사원가계산서!R72)</f>
        <v/>
      </c>
      <c r="E72" s="48">
        <f>h_공사원가계산서!S72</f>
        <v>0</v>
      </c>
    </row>
    <row r="73" spans="2:5" ht="17.100000000000001" hidden="1" customHeight="1" x14ac:dyDescent="0.15">
      <c r="B73" s="61" t="str">
        <f>IF(h_공사원가계산서!P72=h_공사원가계산서!P73,"",h_공사원가계산서!P73)</f>
        <v/>
      </c>
      <c r="C73" s="63" t="str">
        <f>IF(h_공사원가계산서!Q72=h_공사원가계산서!Q73,"",h_공사원가계산서!Q73)</f>
        <v/>
      </c>
      <c r="D73" s="63" t="str">
        <f>IF(h_공사원가계산서!R72=h_공사원가계산서!R73,"",h_공사원가계산서!R73)</f>
        <v/>
      </c>
      <c r="E73" s="62">
        <f>h_공사원가계산서!S73</f>
        <v>0</v>
      </c>
    </row>
    <row r="74" spans="2:5" ht="17.100000000000001" hidden="1" customHeight="1" x14ac:dyDescent="0.15">
      <c r="B74" s="47" t="str">
        <f>IF(h_공사원가계산서!P73=h_공사원가계산서!P74,"",h_공사원가계산서!P74)</f>
        <v/>
      </c>
      <c r="C74" s="43" t="str">
        <f>IF(h_공사원가계산서!Q73=h_공사원가계산서!Q74,"",h_공사원가계산서!Q74)</f>
        <v/>
      </c>
      <c r="D74" s="43" t="str">
        <f>IF(h_공사원가계산서!R73=h_공사원가계산서!R74,"",h_공사원가계산서!R74)</f>
        <v/>
      </c>
      <c r="E74" s="48">
        <f>h_공사원가계산서!S74</f>
        <v>0</v>
      </c>
    </row>
    <row r="75" spans="2:5" ht="17.100000000000001" hidden="1" customHeight="1" x14ac:dyDescent="0.15">
      <c r="B75" s="47" t="str">
        <f>IF(h_공사원가계산서!P74=h_공사원가계산서!P75,"",h_공사원가계산서!P75)</f>
        <v/>
      </c>
      <c r="C75" s="43" t="str">
        <f>IF(h_공사원가계산서!Q74=h_공사원가계산서!Q75,"",h_공사원가계산서!Q75)</f>
        <v/>
      </c>
      <c r="D75" s="43" t="str">
        <f>IF(h_공사원가계산서!R74=h_공사원가계산서!R75,"",h_공사원가계산서!R75)</f>
        <v/>
      </c>
      <c r="E75" s="48">
        <f>h_공사원가계산서!S75</f>
        <v>0</v>
      </c>
    </row>
    <row r="76" spans="2:5" ht="17.100000000000001" hidden="1" customHeight="1" x14ac:dyDescent="0.15">
      <c r="B76" s="47" t="str">
        <f>IF(h_공사원가계산서!P75=h_공사원가계산서!P76,"",h_공사원가계산서!P76)</f>
        <v/>
      </c>
      <c r="C76" s="43" t="str">
        <f>IF(h_공사원가계산서!Q75=h_공사원가계산서!Q76,"",h_공사원가계산서!Q76)</f>
        <v/>
      </c>
      <c r="D76" s="43" t="str">
        <f>IF(h_공사원가계산서!R75=h_공사원가계산서!R76,"",h_공사원가계산서!R76)</f>
        <v/>
      </c>
      <c r="E76" s="48">
        <f>h_공사원가계산서!S76</f>
        <v>0</v>
      </c>
    </row>
    <row r="77" spans="2:5" ht="17.100000000000001" hidden="1" customHeight="1" x14ac:dyDescent="0.15">
      <c r="B77" s="61" t="str">
        <f>IF(h_공사원가계산서!P76=h_공사원가계산서!P77,"",h_공사원가계산서!P77)</f>
        <v/>
      </c>
      <c r="C77" s="63" t="str">
        <f>IF(h_공사원가계산서!Q76=h_공사원가계산서!Q77,"",h_공사원가계산서!Q77)</f>
        <v/>
      </c>
      <c r="D77" s="63" t="str">
        <f>IF(h_공사원가계산서!R76=h_공사원가계산서!R77,"",h_공사원가계산서!R77)</f>
        <v/>
      </c>
      <c r="E77" s="62">
        <f>h_공사원가계산서!S77</f>
        <v>0</v>
      </c>
    </row>
    <row r="78" spans="2:5" ht="17.100000000000001" hidden="1" customHeight="1" x14ac:dyDescent="0.15">
      <c r="B78" s="61" t="str">
        <f>IF(h_공사원가계산서!P77=h_공사원가계산서!P78,"",h_공사원가계산서!P78)</f>
        <v/>
      </c>
      <c r="C78" s="63" t="str">
        <f>IF(h_공사원가계산서!Q77=h_공사원가계산서!Q78,"",h_공사원가계산서!Q78)</f>
        <v/>
      </c>
      <c r="D78" s="63" t="str">
        <f>IF(h_공사원가계산서!R77=h_공사원가계산서!R78,"",h_공사원가계산서!R78)</f>
        <v/>
      </c>
      <c r="E78" s="62">
        <f>h_공사원가계산서!S78</f>
        <v>0</v>
      </c>
    </row>
    <row r="79" spans="2:5" ht="17.100000000000001" hidden="1" customHeight="1" x14ac:dyDescent="0.15">
      <c r="B79" s="47" t="str">
        <f>IF(h_공사원가계산서!P78=h_공사원가계산서!P79,"",h_공사원가계산서!P79)</f>
        <v/>
      </c>
      <c r="C79" s="43" t="str">
        <f>IF(h_공사원가계산서!Q78=h_공사원가계산서!Q79,"",h_공사원가계산서!Q79)</f>
        <v/>
      </c>
      <c r="D79" s="43" t="str">
        <f>IF(h_공사원가계산서!R78=h_공사원가계산서!R79,"",h_공사원가계산서!R79)</f>
        <v/>
      </c>
      <c r="E79" s="49">
        <f>h_공사원가계산서!S79</f>
        <v>0</v>
      </c>
    </row>
    <row r="80" spans="2:5" ht="17.100000000000001" hidden="1" customHeight="1" x14ac:dyDescent="0.15">
      <c r="B80" s="47" t="str">
        <f>IF(h_공사원가계산서!P79=h_공사원가계산서!P80,"",h_공사원가계산서!P80)</f>
        <v/>
      </c>
      <c r="C80" s="43" t="str">
        <f>IF(h_공사원가계산서!Q79=h_공사원가계산서!Q80,"",h_공사원가계산서!Q80)</f>
        <v/>
      </c>
      <c r="D80" s="43" t="str">
        <f>IF(h_공사원가계산서!R79=h_공사원가계산서!R80,"",h_공사원가계산서!R80)</f>
        <v/>
      </c>
      <c r="E80" s="49">
        <f>h_공사원가계산서!S80</f>
        <v>0</v>
      </c>
    </row>
    <row r="81" spans="2:5" ht="17.100000000000001" hidden="1" customHeight="1" x14ac:dyDescent="0.15">
      <c r="B81" s="47" t="str">
        <f>IF(h_공사원가계산서!P80=h_공사원가계산서!P81,"",h_공사원가계산서!P81)</f>
        <v/>
      </c>
      <c r="C81" s="43" t="str">
        <f>IF(h_공사원가계산서!Q80=h_공사원가계산서!Q81,"",h_공사원가계산서!Q81)</f>
        <v/>
      </c>
      <c r="D81" s="43" t="str">
        <f>IF(h_공사원가계산서!R80=h_공사원가계산서!R81,"",h_공사원가계산서!R81)</f>
        <v/>
      </c>
      <c r="E81" s="49">
        <f>h_공사원가계산서!S81</f>
        <v>0</v>
      </c>
    </row>
    <row r="82" spans="2:5" ht="17.100000000000001" hidden="1" customHeight="1" x14ac:dyDescent="0.15">
      <c r="B82" s="47" t="str">
        <f>IF(h_공사원가계산서!P81=h_공사원가계산서!P82,"",h_공사원가계산서!P82)</f>
        <v/>
      </c>
      <c r="C82" s="43" t="str">
        <f>IF(h_공사원가계산서!Q81=h_공사원가계산서!Q82,"",h_공사원가계산서!Q82)</f>
        <v/>
      </c>
      <c r="D82" s="43" t="str">
        <f>IF(h_공사원가계산서!R81=h_공사원가계산서!R82,"",h_공사원가계산서!R82)</f>
        <v/>
      </c>
      <c r="E82" s="49">
        <f>h_공사원가계산서!S82</f>
        <v>0</v>
      </c>
    </row>
    <row r="83" spans="2:5" ht="17.100000000000001" hidden="1" customHeight="1" x14ac:dyDescent="0.15">
      <c r="B83" s="47" t="str">
        <f>IF(h_공사원가계산서!P82=h_공사원가계산서!P83,"",h_공사원가계산서!P83)</f>
        <v/>
      </c>
      <c r="C83" s="43" t="str">
        <f>IF(h_공사원가계산서!Q82=h_공사원가계산서!Q83,"",h_공사원가계산서!Q83)</f>
        <v/>
      </c>
      <c r="D83" s="43" t="str">
        <f>IF(h_공사원가계산서!R82=h_공사원가계산서!R83,"",h_공사원가계산서!R83)</f>
        <v/>
      </c>
      <c r="E83" s="49">
        <f>h_공사원가계산서!S83</f>
        <v>0</v>
      </c>
    </row>
    <row r="84" spans="2:5" ht="17.100000000000001" hidden="1" customHeight="1" x14ac:dyDescent="0.15">
      <c r="B84" s="47" t="str">
        <f>IF(h_공사원가계산서!P83=h_공사원가계산서!P84,"",h_공사원가계산서!P84)</f>
        <v/>
      </c>
      <c r="C84" s="43" t="str">
        <f>IF(h_공사원가계산서!Q83=h_공사원가계산서!Q84,"",h_공사원가계산서!Q84)</f>
        <v/>
      </c>
      <c r="D84" s="43" t="str">
        <f>IF(h_공사원가계산서!R83=h_공사원가계산서!R84,"",h_공사원가계산서!R84)</f>
        <v/>
      </c>
      <c r="E84" s="49">
        <f>h_공사원가계산서!S84</f>
        <v>0</v>
      </c>
    </row>
    <row r="85" spans="2:5" ht="17.100000000000001" hidden="1" customHeight="1" x14ac:dyDescent="0.15">
      <c r="B85" s="47" t="str">
        <f>IF(h_공사원가계산서!P84=h_공사원가계산서!P85,"",h_공사원가계산서!P85)</f>
        <v/>
      </c>
      <c r="C85" s="43" t="str">
        <f>IF(h_공사원가계산서!Q84=h_공사원가계산서!Q85,"",h_공사원가계산서!Q85)</f>
        <v/>
      </c>
      <c r="D85" s="43" t="str">
        <f>IF(h_공사원가계산서!R84=h_공사원가계산서!R85,"",h_공사원가계산서!R85)</f>
        <v/>
      </c>
      <c r="E85" s="49">
        <f>h_공사원가계산서!S85</f>
        <v>0</v>
      </c>
    </row>
    <row r="86" spans="2:5" ht="17.100000000000001" hidden="1" customHeight="1" x14ac:dyDescent="0.15">
      <c r="B86" s="47" t="str">
        <f>IF(h_공사원가계산서!P85=h_공사원가계산서!P86,"",h_공사원가계산서!P86)</f>
        <v/>
      </c>
      <c r="C86" s="43" t="str">
        <f>IF(h_공사원가계산서!Q85=h_공사원가계산서!Q86,"",h_공사원가계산서!Q86)</f>
        <v/>
      </c>
      <c r="D86" s="43" t="str">
        <f>IF(h_공사원가계산서!R85=h_공사원가계산서!R86,"",h_공사원가계산서!R86)</f>
        <v/>
      </c>
      <c r="E86" s="49">
        <f>h_공사원가계산서!S86</f>
        <v>0</v>
      </c>
    </row>
    <row r="87" spans="2:5" ht="17.100000000000001" hidden="1" customHeight="1" x14ac:dyDescent="0.15">
      <c r="B87" s="50" t="str">
        <f>IF(h_공사원가계산서!P86=h_공사원가계산서!P87,"",h_공사원가계산서!P87)</f>
        <v/>
      </c>
      <c r="C87" s="51" t="str">
        <f>IF(h_공사원가계산서!Q86=h_공사원가계산서!Q87,"",h_공사원가계산서!Q87)</f>
        <v/>
      </c>
      <c r="D87" s="51" t="str">
        <f>IF(h_공사원가계산서!R86=h_공사원가계산서!R87,"",h_공사원가계산서!R87)</f>
        <v/>
      </c>
      <c r="E87" s="52">
        <f>h_공사원가계산서!S87</f>
        <v>0</v>
      </c>
    </row>
    <row r="88" spans="2:5" ht="17.100000000000001" hidden="1" customHeight="1" x14ac:dyDescent="0.15">
      <c r="B88" s="56" t="str">
        <f>IF(h_공사원가계산서!P87=h_공사원가계산서!P88,"",h_공사원가계산서!P88)</f>
        <v/>
      </c>
      <c r="C88" s="57" t="str">
        <f>IF(h_공사원가계산서!Q87=h_공사원가계산서!Q88,"",h_공사원가계산서!Q88)</f>
        <v/>
      </c>
      <c r="D88" s="57" t="str">
        <f>IF(h_공사원가계산서!R87=h_공사원가계산서!R88,"",h_공사원가계산서!R88)</f>
        <v/>
      </c>
      <c r="E88" s="60">
        <f>h_공사원가계산서!S88</f>
        <v>0</v>
      </c>
    </row>
    <row r="89" spans="2:5" ht="17.100000000000001" hidden="1" customHeight="1" x14ac:dyDescent="0.15">
      <c r="B89" s="47" t="str">
        <f>IF(h_공사원가계산서!P88=h_공사원가계산서!P89,"",h_공사원가계산서!P89)</f>
        <v/>
      </c>
      <c r="C89" s="43" t="str">
        <f>IF(h_공사원가계산서!Q88=h_공사원가계산서!Q89,"",h_공사원가계산서!Q89)</f>
        <v/>
      </c>
      <c r="D89" s="43" t="str">
        <f>IF(h_공사원가계산서!R88=h_공사원가계산서!R89,"",h_공사원가계산서!R89)</f>
        <v/>
      </c>
      <c r="E89" s="49">
        <f>h_공사원가계산서!S89</f>
        <v>0</v>
      </c>
    </row>
    <row r="90" spans="2:5" ht="17.100000000000001" hidden="1" customHeight="1" x14ac:dyDescent="0.15">
      <c r="B90" s="47" t="str">
        <f>IF(h_공사원가계산서!P89=h_공사원가계산서!P90,"",h_공사원가계산서!P90)</f>
        <v/>
      </c>
      <c r="C90" s="43" t="str">
        <f>IF(h_공사원가계산서!Q89=h_공사원가계산서!Q90,"",h_공사원가계산서!Q90)</f>
        <v/>
      </c>
      <c r="D90" s="43" t="str">
        <f>IF(h_공사원가계산서!R89=h_공사원가계산서!R90,"",h_공사원가계산서!R90)</f>
        <v/>
      </c>
      <c r="E90" s="49">
        <f>h_공사원가계산서!S90</f>
        <v>0</v>
      </c>
    </row>
    <row r="91" spans="2:5" ht="17.100000000000001" hidden="1" customHeight="1" x14ac:dyDescent="0.15">
      <c r="B91" s="47" t="str">
        <f>IF(h_공사원가계산서!P90=h_공사원가계산서!P91,"",h_공사원가계산서!P91)</f>
        <v/>
      </c>
      <c r="C91" s="43" t="str">
        <f>IF(h_공사원가계산서!Q90=h_공사원가계산서!Q91,"",h_공사원가계산서!Q91)</f>
        <v/>
      </c>
      <c r="D91" s="43" t="str">
        <f>IF(h_공사원가계산서!R90=h_공사원가계산서!R91,"",h_공사원가계산서!R91)</f>
        <v/>
      </c>
      <c r="E91" s="49">
        <f>h_공사원가계산서!S91</f>
        <v>0</v>
      </c>
    </row>
    <row r="92" spans="2:5" ht="17.100000000000001" hidden="1" customHeight="1" x14ac:dyDescent="0.15">
      <c r="B92" s="47" t="str">
        <f>IF(h_공사원가계산서!P91=h_공사원가계산서!P92,"",h_공사원가계산서!P92)</f>
        <v/>
      </c>
      <c r="C92" s="43" t="str">
        <f>IF(h_공사원가계산서!Q91=h_공사원가계산서!Q92,"",h_공사원가계산서!Q92)</f>
        <v/>
      </c>
      <c r="D92" s="43" t="str">
        <f>IF(h_공사원가계산서!R91=h_공사원가계산서!R92,"",h_공사원가계산서!R92)</f>
        <v/>
      </c>
      <c r="E92" s="49">
        <f>h_공사원가계산서!S92</f>
        <v>0</v>
      </c>
    </row>
    <row r="93" spans="2:5" ht="17.100000000000001" hidden="1" customHeight="1" x14ac:dyDescent="0.15">
      <c r="B93" s="47" t="str">
        <f>IF(h_공사원가계산서!P92=h_공사원가계산서!P93,"",h_공사원가계산서!P93)</f>
        <v/>
      </c>
      <c r="C93" s="43" t="str">
        <f>IF(h_공사원가계산서!Q92=h_공사원가계산서!Q93,"",h_공사원가계산서!Q93)</f>
        <v/>
      </c>
      <c r="D93" s="43" t="str">
        <f>IF(h_공사원가계산서!R92=h_공사원가계산서!R93,"",h_공사원가계산서!R93)</f>
        <v/>
      </c>
      <c r="E93" s="49">
        <f>h_공사원가계산서!S93</f>
        <v>0</v>
      </c>
    </row>
    <row r="94" spans="2:5" ht="17.100000000000001" hidden="1" customHeight="1" x14ac:dyDescent="0.15">
      <c r="B94" s="47" t="str">
        <f>IF(h_공사원가계산서!P93=h_공사원가계산서!P94,"",h_공사원가계산서!P94)</f>
        <v/>
      </c>
      <c r="C94" s="43" t="str">
        <f>IF(h_공사원가계산서!Q93=h_공사원가계산서!Q94,"",h_공사원가계산서!Q94)</f>
        <v/>
      </c>
      <c r="D94" s="43" t="str">
        <f>IF(h_공사원가계산서!R93=h_공사원가계산서!R94,"",h_공사원가계산서!R94)</f>
        <v/>
      </c>
      <c r="E94" s="49">
        <f>h_공사원가계산서!S94</f>
        <v>0</v>
      </c>
    </row>
    <row r="95" spans="2:5" ht="17.100000000000001" hidden="1" customHeight="1" x14ac:dyDescent="0.15">
      <c r="B95" s="47" t="str">
        <f>IF(h_공사원가계산서!P94=h_공사원가계산서!P95,"",h_공사원가계산서!P95)</f>
        <v/>
      </c>
      <c r="C95" s="43" t="str">
        <f>IF(h_공사원가계산서!Q94=h_공사원가계산서!Q95,"",h_공사원가계산서!Q95)</f>
        <v/>
      </c>
      <c r="D95" s="43" t="str">
        <f>IF(h_공사원가계산서!R94=h_공사원가계산서!R95,"",h_공사원가계산서!R95)</f>
        <v/>
      </c>
      <c r="E95" s="49">
        <f>h_공사원가계산서!S95</f>
        <v>0</v>
      </c>
    </row>
    <row r="96" spans="2:5" ht="17.100000000000001" hidden="1" customHeight="1" x14ac:dyDescent="0.15">
      <c r="B96" s="47" t="str">
        <f>IF(h_공사원가계산서!P95=h_공사원가계산서!P96,"",h_공사원가계산서!P96)</f>
        <v/>
      </c>
      <c r="C96" s="43" t="str">
        <f>IF(h_공사원가계산서!Q95=h_공사원가계산서!Q96,"",h_공사원가계산서!Q96)</f>
        <v/>
      </c>
      <c r="D96" s="43" t="str">
        <f>IF(h_공사원가계산서!R95=h_공사원가계산서!R96,"",h_공사원가계산서!R96)</f>
        <v/>
      </c>
      <c r="E96" s="49">
        <f>h_공사원가계산서!S96</f>
        <v>0</v>
      </c>
    </row>
    <row r="97" spans="2:5" ht="17.100000000000001" hidden="1" customHeight="1" x14ac:dyDescent="0.15">
      <c r="B97" s="47" t="str">
        <f>IF(h_공사원가계산서!P96=h_공사원가계산서!P97,"",h_공사원가계산서!P97)</f>
        <v/>
      </c>
      <c r="C97" s="43" t="str">
        <f>IF(h_공사원가계산서!Q96=h_공사원가계산서!Q97,"",h_공사원가계산서!Q97)</f>
        <v/>
      </c>
      <c r="D97" s="43" t="str">
        <f>IF(h_공사원가계산서!R96=h_공사원가계산서!R97,"",h_공사원가계산서!R97)</f>
        <v/>
      </c>
      <c r="E97" s="49">
        <f>h_공사원가계산서!S97</f>
        <v>0</v>
      </c>
    </row>
    <row r="98" spans="2:5" ht="17.100000000000001" hidden="1" customHeight="1" x14ac:dyDescent="0.15">
      <c r="B98" s="47" t="str">
        <f>IF(h_공사원가계산서!P97=h_공사원가계산서!P98,"",h_공사원가계산서!P98)</f>
        <v/>
      </c>
      <c r="C98" s="43" t="str">
        <f>IF(h_공사원가계산서!Q97=h_공사원가계산서!Q98,"",h_공사원가계산서!Q98)</f>
        <v/>
      </c>
      <c r="D98" s="43" t="str">
        <f>IF(h_공사원가계산서!R97=h_공사원가계산서!R98,"",h_공사원가계산서!R98)</f>
        <v/>
      </c>
      <c r="E98" s="49">
        <f>h_공사원가계산서!S98</f>
        <v>0</v>
      </c>
    </row>
    <row r="99" spans="2:5" ht="17.100000000000001" hidden="1" customHeight="1" x14ac:dyDescent="0.15">
      <c r="B99" s="47" t="str">
        <f>IF(h_공사원가계산서!P98=h_공사원가계산서!P99,"",h_공사원가계산서!P99)</f>
        <v/>
      </c>
      <c r="C99" s="43" t="str">
        <f>IF(h_공사원가계산서!Q98=h_공사원가계산서!Q99,"",h_공사원가계산서!Q99)</f>
        <v/>
      </c>
      <c r="D99" s="43" t="str">
        <f>IF(h_공사원가계산서!R98=h_공사원가계산서!R99,"",h_공사원가계산서!R99)</f>
        <v/>
      </c>
      <c r="E99" s="49">
        <f>h_공사원가계산서!S99</f>
        <v>0</v>
      </c>
    </row>
    <row r="100" spans="2:5" ht="17.100000000000001" hidden="1" customHeight="1" x14ac:dyDescent="0.15">
      <c r="B100" s="47" t="str">
        <f>IF(h_공사원가계산서!P99=h_공사원가계산서!P100,"",h_공사원가계산서!P100)</f>
        <v/>
      </c>
      <c r="C100" s="43" t="str">
        <f>IF(h_공사원가계산서!Q99=h_공사원가계산서!Q100,"",h_공사원가계산서!Q100)</f>
        <v/>
      </c>
      <c r="D100" s="43" t="str">
        <f>IF(h_공사원가계산서!R99=h_공사원가계산서!R100,"",h_공사원가계산서!R100)</f>
        <v/>
      </c>
      <c r="E100" s="49">
        <f>h_공사원가계산서!S100</f>
        <v>0</v>
      </c>
    </row>
    <row r="101" spans="2:5" ht="17.100000000000001" hidden="1" customHeight="1" x14ac:dyDescent="0.15">
      <c r="B101" s="47" t="str">
        <f>IF(h_공사원가계산서!P100=h_공사원가계산서!P101,"",h_공사원가계산서!P101)</f>
        <v/>
      </c>
      <c r="C101" s="43" t="str">
        <f>IF(h_공사원가계산서!Q100=h_공사원가계산서!Q101,"",h_공사원가계산서!Q101)</f>
        <v/>
      </c>
      <c r="D101" s="43" t="str">
        <f>IF(h_공사원가계산서!R100=h_공사원가계산서!R101,"",h_공사원가계산서!R101)</f>
        <v/>
      </c>
      <c r="E101" s="49">
        <f>h_공사원가계산서!S101</f>
        <v>0</v>
      </c>
    </row>
    <row r="102" spans="2:5" ht="17.100000000000001" hidden="1" customHeight="1" x14ac:dyDescent="0.15">
      <c r="B102" s="47" t="str">
        <f>IF(h_공사원가계산서!P101=h_공사원가계산서!P102,"",h_공사원가계산서!P102)</f>
        <v/>
      </c>
      <c r="C102" s="43" t="str">
        <f>IF(h_공사원가계산서!Q101=h_공사원가계산서!Q102,"",h_공사원가계산서!Q102)</f>
        <v/>
      </c>
      <c r="D102" s="43" t="str">
        <f>IF(h_공사원가계산서!R101=h_공사원가계산서!R102,"",h_공사원가계산서!R102)</f>
        <v/>
      </c>
      <c r="E102" s="49">
        <f>h_공사원가계산서!S102</f>
        <v>0</v>
      </c>
    </row>
    <row r="103" spans="2:5" ht="17.100000000000001" hidden="1" customHeight="1" x14ac:dyDescent="0.15">
      <c r="B103" s="47" t="str">
        <f>IF(h_공사원가계산서!P102=h_공사원가계산서!P103,"",h_공사원가계산서!P103)</f>
        <v/>
      </c>
      <c r="C103" s="43" t="str">
        <f>IF(h_공사원가계산서!Q102=h_공사원가계산서!Q103,"",h_공사원가계산서!Q103)</f>
        <v/>
      </c>
      <c r="D103" s="43" t="str">
        <f>IF(h_공사원가계산서!R102=h_공사원가계산서!R103,"",h_공사원가계산서!R103)</f>
        <v/>
      </c>
      <c r="E103" s="49">
        <f>h_공사원가계산서!S103</f>
        <v>0</v>
      </c>
    </row>
    <row r="104" spans="2:5" ht="17.100000000000001" hidden="1" customHeight="1" x14ac:dyDescent="0.15">
      <c r="B104" s="47" t="str">
        <f>IF(h_공사원가계산서!P103=h_공사원가계산서!P104,"",h_공사원가계산서!P104)</f>
        <v/>
      </c>
      <c r="C104" s="43" t="str">
        <f>IF(h_공사원가계산서!Q103=h_공사원가계산서!Q104,"",h_공사원가계산서!Q104)</f>
        <v/>
      </c>
      <c r="D104" s="43" t="str">
        <f>IF(h_공사원가계산서!R103=h_공사원가계산서!R104,"",h_공사원가계산서!R104)</f>
        <v/>
      </c>
      <c r="E104" s="49">
        <f>h_공사원가계산서!S104</f>
        <v>0</v>
      </c>
    </row>
    <row r="105" spans="2:5" ht="17.100000000000001" hidden="1" customHeight="1" x14ac:dyDescent="0.15">
      <c r="B105" s="47" t="str">
        <f>IF(h_공사원가계산서!P104=h_공사원가계산서!P105,"",h_공사원가계산서!P105)</f>
        <v/>
      </c>
      <c r="C105" s="43" t="str">
        <f>IF(h_공사원가계산서!Q104=h_공사원가계산서!Q105,"",h_공사원가계산서!Q105)</f>
        <v/>
      </c>
      <c r="D105" s="43" t="str">
        <f>IF(h_공사원가계산서!R104=h_공사원가계산서!R105,"",h_공사원가계산서!R105)</f>
        <v/>
      </c>
      <c r="E105" s="49">
        <f>h_공사원가계산서!S105</f>
        <v>0</v>
      </c>
    </row>
    <row r="106" spans="2:5" ht="17.100000000000001" hidden="1" customHeight="1" x14ac:dyDescent="0.15">
      <c r="B106" s="47" t="str">
        <f>IF(h_공사원가계산서!P105=h_공사원가계산서!P106,"",h_공사원가계산서!P106)</f>
        <v/>
      </c>
      <c r="C106" s="43" t="str">
        <f>IF(h_공사원가계산서!Q105=h_공사원가계산서!Q106,"",h_공사원가계산서!Q106)</f>
        <v/>
      </c>
      <c r="D106" s="43" t="str">
        <f>IF(h_공사원가계산서!R105=h_공사원가계산서!R106,"",h_공사원가계산서!R106)</f>
        <v/>
      </c>
      <c r="E106" s="49">
        <f>h_공사원가계산서!S106</f>
        <v>0</v>
      </c>
    </row>
    <row r="107" spans="2:5" ht="17.100000000000001" hidden="1" customHeight="1" x14ac:dyDescent="0.15">
      <c r="B107" s="47" t="str">
        <f>IF(h_공사원가계산서!P106=h_공사원가계산서!P107,"",h_공사원가계산서!P107)</f>
        <v/>
      </c>
      <c r="C107" s="43" t="str">
        <f>IF(h_공사원가계산서!Q106=h_공사원가계산서!Q107,"",h_공사원가계산서!Q107)</f>
        <v/>
      </c>
      <c r="D107" s="43" t="str">
        <f>IF(h_공사원가계산서!R106=h_공사원가계산서!R107,"",h_공사원가계산서!R107)</f>
        <v/>
      </c>
      <c r="E107" s="49">
        <f>h_공사원가계산서!S107</f>
        <v>0</v>
      </c>
    </row>
    <row r="108" spans="2:5" ht="17.100000000000001" hidden="1" customHeight="1" x14ac:dyDescent="0.15">
      <c r="B108" s="47" t="str">
        <f>IF(h_공사원가계산서!P107=h_공사원가계산서!P108,"",h_공사원가계산서!P108)</f>
        <v/>
      </c>
      <c r="C108" s="43" t="str">
        <f>IF(h_공사원가계산서!Q107=h_공사원가계산서!Q108,"",h_공사원가계산서!Q108)</f>
        <v/>
      </c>
      <c r="D108" s="43" t="str">
        <f>IF(h_공사원가계산서!R107=h_공사원가계산서!R108,"",h_공사원가계산서!R108)</f>
        <v/>
      </c>
      <c r="E108" s="49">
        <f>h_공사원가계산서!S108</f>
        <v>0</v>
      </c>
    </row>
    <row r="109" spans="2:5" ht="17.100000000000001" hidden="1" customHeight="1" x14ac:dyDescent="0.15">
      <c r="B109" s="47" t="str">
        <f>IF(h_공사원가계산서!P108=h_공사원가계산서!P109,"",h_공사원가계산서!P109)</f>
        <v/>
      </c>
      <c r="C109" s="43" t="str">
        <f>IF(h_공사원가계산서!Q108=h_공사원가계산서!Q109,"",h_공사원가계산서!Q109)</f>
        <v/>
      </c>
      <c r="D109" s="43" t="str">
        <f>IF(h_공사원가계산서!R108=h_공사원가계산서!R109,"",h_공사원가계산서!R109)</f>
        <v/>
      </c>
      <c r="E109" s="49">
        <f>h_공사원가계산서!S109</f>
        <v>0</v>
      </c>
    </row>
    <row r="110" spans="2:5" ht="17.100000000000001" hidden="1" customHeight="1" x14ac:dyDescent="0.15">
      <c r="B110" s="47" t="str">
        <f>IF(h_공사원가계산서!P109=h_공사원가계산서!P110,"",h_공사원가계산서!P110)</f>
        <v/>
      </c>
      <c r="C110" s="43" t="str">
        <f>IF(h_공사원가계산서!Q109=h_공사원가계산서!Q110,"",h_공사원가계산서!Q110)</f>
        <v/>
      </c>
      <c r="D110" s="43" t="str">
        <f>IF(h_공사원가계산서!R109=h_공사원가계산서!R110,"",h_공사원가계산서!R110)</f>
        <v/>
      </c>
      <c r="E110" s="49">
        <f>h_공사원가계산서!S110</f>
        <v>0</v>
      </c>
    </row>
    <row r="111" spans="2:5" ht="17.100000000000001" hidden="1" customHeight="1" x14ac:dyDescent="0.15">
      <c r="B111" s="47" t="str">
        <f>IF(h_공사원가계산서!P110=h_공사원가계산서!P111,"",h_공사원가계산서!P111)</f>
        <v/>
      </c>
      <c r="C111" s="43" t="str">
        <f>IF(h_공사원가계산서!Q110=h_공사원가계산서!Q111,"",h_공사원가계산서!Q111)</f>
        <v/>
      </c>
      <c r="D111" s="43" t="str">
        <f>IF(h_공사원가계산서!R110=h_공사원가계산서!R111,"",h_공사원가계산서!R111)</f>
        <v/>
      </c>
      <c r="E111" s="49">
        <f>h_공사원가계산서!S111</f>
        <v>0</v>
      </c>
    </row>
    <row r="112" spans="2:5" ht="17.100000000000001" hidden="1" customHeight="1" x14ac:dyDescent="0.15">
      <c r="B112" s="47" t="str">
        <f>IF(h_공사원가계산서!P111=h_공사원가계산서!P112,"",h_공사원가계산서!P112)</f>
        <v/>
      </c>
      <c r="C112" s="43" t="str">
        <f>IF(h_공사원가계산서!Q111=h_공사원가계산서!Q112,"",h_공사원가계산서!Q112)</f>
        <v/>
      </c>
      <c r="D112" s="43" t="str">
        <f>IF(h_공사원가계산서!R111=h_공사원가계산서!R112,"",h_공사원가계산서!R112)</f>
        <v/>
      </c>
      <c r="E112" s="49">
        <f>h_공사원가계산서!S112</f>
        <v>0</v>
      </c>
    </row>
    <row r="113" spans="2:5" ht="17.100000000000001" hidden="1" customHeight="1" x14ac:dyDescent="0.15">
      <c r="B113" s="47" t="str">
        <f>IF(h_공사원가계산서!P112=h_공사원가계산서!P113,"",h_공사원가계산서!P113)</f>
        <v/>
      </c>
      <c r="C113" s="43" t="str">
        <f>IF(h_공사원가계산서!Q112=h_공사원가계산서!Q113,"",h_공사원가계산서!Q113)</f>
        <v/>
      </c>
      <c r="D113" s="43" t="str">
        <f>IF(h_공사원가계산서!R112=h_공사원가계산서!R113,"",h_공사원가계산서!R113)</f>
        <v/>
      </c>
      <c r="E113" s="49">
        <f>h_공사원가계산서!S113</f>
        <v>0</v>
      </c>
    </row>
    <row r="114" spans="2:5" ht="17.100000000000001" hidden="1" customHeight="1" x14ac:dyDescent="0.15">
      <c r="B114" s="47" t="str">
        <f>IF(h_공사원가계산서!P113=h_공사원가계산서!P114,"",h_공사원가계산서!P114)</f>
        <v/>
      </c>
      <c r="C114" s="43" t="str">
        <f>IF(h_공사원가계산서!Q113=h_공사원가계산서!Q114,"",h_공사원가계산서!Q114)</f>
        <v/>
      </c>
      <c r="D114" s="43" t="str">
        <f>IF(h_공사원가계산서!R113=h_공사원가계산서!R114,"",h_공사원가계산서!R114)</f>
        <v/>
      </c>
      <c r="E114" s="49">
        <f>h_공사원가계산서!S114</f>
        <v>0</v>
      </c>
    </row>
    <row r="115" spans="2:5" ht="17.100000000000001" hidden="1" customHeight="1" x14ac:dyDescent="0.15">
      <c r="B115" s="47" t="str">
        <f>IF(h_공사원가계산서!P114=h_공사원가계산서!P115,"",h_공사원가계산서!P115)</f>
        <v/>
      </c>
      <c r="C115" s="43" t="str">
        <f>IF(h_공사원가계산서!Q114=h_공사원가계산서!Q115,"",h_공사원가계산서!Q115)</f>
        <v/>
      </c>
      <c r="D115" s="43" t="str">
        <f>IF(h_공사원가계산서!R114=h_공사원가계산서!R115,"",h_공사원가계산서!R115)</f>
        <v/>
      </c>
      <c r="E115" s="49">
        <f>h_공사원가계산서!S115</f>
        <v>0</v>
      </c>
    </row>
    <row r="116" spans="2:5" ht="17.100000000000001" hidden="1" customHeight="1" x14ac:dyDescent="0.15">
      <c r="B116" s="47" t="str">
        <f>IF(h_공사원가계산서!P115=h_공사원가계산서!P116,"",h_공사원가계산서!P116)</f>
        <v/>
      </c>
      <c r="C116" s="43" t="str">
        <f>IF(h_공사원가계산서!Q115=h_공사원가계산서!Q116,"",h_공사원가계산서!Q116)</f>
        <v/>
      </c>
      <c r="D116" s="43" t="str">
        <f>IF(h_공사원가계산서!R115=h_공사원가계산서!R116,"",h_공사원가계산서!R116)</f>
        <v/>
      </c>
      <c r="E116" s="49">
        <f>h_공사원가계산서!S116</f>
        <v>0</v>
      </c>
    </row>
    <row r="117" spans="2:5" ht="17.100000000000001" hidden="1" customHeight="1" x14ac:dyDescent="0.15">
      <c r="B117" s="47" t="str">
        <f>IF(h_공사원가계산서!P116=h_공사원가계산서!P117,"",h_공사원가계산서!P117)</f>
        <v/>
      </c>
      <c r="C117" s="43" t="str">
        <f>IF(h_공사원가계산서!Q116=h_공사원가계산서!Q117,"",h_공사원가계산서!Q117)</f>
        <v/>
      </c>
      <c r="D117" s="43" t="str">
        <f>IF(h_공사원가계산서!R116=h_공사원가계산서!R117,"",h_공사원가계산서!R117)</f>
        <v/>
      </c>
      <c r="E117" s="49">
        <f>h_공사원가계산서!S117</f>
        <v>0</v>
      </c>
    </row>
    <row r="118" spans="2:5" ht="17.100000000000001" hidden="1" customHeight="1" x14ac:dyDescent="0.15">
      <c r="B118" s="47" t="str">
        <f>IF(h_공사원가계산서!P117=h_공사원가계산서!P118,"",h_공사원가계산서!P118)</f>
        <v/>
      </c>
      <c r="C118" s="43" t="str">
        <f>IF(h_공사원가계산서!Q117=h_공사원가계산서!Q118,"",h_공사원가계산서!Q118)</f>
        <v/>
      </c>
      <c r="D118" s="43" t="str">
        <f>IF(h_공사원가계산서!R117=h_공사원가계산서!R118,"",h_공사원가계산서!R118)</f>
        <v/>
      </c>
      <c r="E118" s="49">
        <f>h_공사원가계산서!S118</f>
        <v>0</v>
      </c>
    </row>
    <row r="119" spans="2:5" ht="17.100000000000001" hidden="1" customHeight="1" x14ac:dyDescent="0.15">
      <c r="B119" s="47" t="str">
        <f>IF(h_공사원가계산서!P118=h_공사원가계산서!P119,"",h_공사원가계산서!P119)</f>
        <v/>
      </c>
      <c r="C119" s="43" t="str">
        <f>IF(h_공사원가계산서!Q118=h_공사원가계산서!Q119,"",h_공사원가계산서!Q119)</f>
        <v/>
      </c>
      <c r="D119" s="43" t="str">
        <f>IF(h_공사원가계산서!R118=h_공사원가계산서!R119,"",h_공사원가계산서!R119)</f>
        <v/>
      </c>
      <c r="E119" s="49">
        <f>h_공사원가계산서!S119</f>
        <v>0</v>
      </c>
    </row>
    <row r="120" spans="2:5" ht="17.100000000000001" hidden="1" customHeight="1" x14ac:dyDescent="0.15">
      <c r="B120" s="47" t="str">
        <f>IF(h_공사원가계산서!P119=h_공사원가계산서!P120,"",h_공사원가계산서!P120)</f>
        <v/>
      </c>
      <c r="C120" s="43" t="str">
        <f>IF(h_공사원가계산서!Q119=h_공사원가계산서!Q120,"",h_공사원가계산서!Q120)</f>
        <v/>
      </c>
      <c r="D120" s="43" t="str">
        <f>IF(h_공사원가계산서!R119=h_공사원가계산서!R120,"",h_공사원가계산서!R120)</f>
        <v/>
      </c>
      <c r="E120" s="49">
        <f>h_공사원가계산서!S120</f>
        <v>0</v>
      </c>
    </row>
    <row r="121" spans="2:5" ht="17.100000000000001" hidden="1" customHeight="1" x14ac:dyDescent="0.15">
      <c r="B121" s="47" t="str">
        <f>IF(h_공사원가계산서!P120=h_공사원가계산서!P121,"",h_공사원가계산서!P121)</f>
        <v/>
      </c>
      <c r="C121" s="43" t="str">
        <f>IF(h_공사원가계산서!Q120=h_공사원가계산서!Q121,"",h_공사원가계산서!Q121)</f>
        <v/>
      </c>
      <c r="D121" s="43" t="str">
        <f>IF(h_공사원가계산서!R120=h_공사원가계산서!R121,"",h_공사원가계산서!R121)</f>
        <v/>
      </c>
      <c r="E121" s="49">
        <f>h_공사원가계산서!S121</f>
        <v>0</v>
      </c>
    </row>
    <row r="122" spans="2:5" ht="17.100000000000001" hidden="1" customHeight="1" x14ac:dyDescent="0.15">
      <c r="B122" s="47" t="str">
        <f>IF(h_공사원가계산서!P121=h_공사원가계산서!P122,"",h_공사원가계산서!P122)</f>
        <v/>
      </c>
      <c r="C122" s="43" t="str">
        <f>IF(h_공사원가계산서!Q121=h_공사원가계산서!Q122,"",h_공사원가계산서!Q122)</f>
        <v/>
      </c>
      <c r="D122" s="43" t="str">
        <f>IF(h_공사원가계산서!R121=h_공사원가계산서!R122,"",h_공사원가계산서!R122)</f>
        <v/>
      </c>
      <c r="E122" s="49">
        <f>h_공사원가계산서!S122</f>
        <v>0</v>
      </c>
    </row>
    <row r="123" spans="2:5" ht="17.100000000000001" hidden="1" customHeight="1" x14ac:dyDescent="0.15">
      <c r="B123" s="47" t="str">
        <f>IF(h_공사원가계산서!P122=h_공사원가계산서!P123,"",h_공사원가계산서!P123)</f>
        <v/>
      </c>
      <c r="C123" s="43" t="str">
        <f>IF(h_공사원가계산서!Q122=h_공사원가계산서!Q123,"",h_공사원가계산서!Q123)</f>
        <v/>
      </c>
      <c r="D123" s="43" t="str">
        <f>IF(h_공사원가계산서!R122=h_공사원가계산서!R123,"",h_공사원가계산서!R123)</f>
        <v/>
      </c>
      <c r="E123" s="49">
        <f>h_공사원가계산서!S123</f>
        <v>0</v>
      </c>
    </row>
    <row r="124" spans="2:5" ht="17.100000000000001" hidden="1" customHeight="1" x14ac:dyDescent="0.15">
      <c r="B124" s="47" t="str">
        <f>IF(h_공사원가계산서!P123=h_공사원가계산서!P124,"",h_공사원가계산서!P124)</f>
        <v/>
      </c>
      <c r="C124" s="43" t="str">
        <f>IF(h_공사원가계산서!Q123=h_공사원가계산서!Q124,"",h_공사원가계산서!Q124)</f>
        <v/>
      </c>
      <c r="D124" s="43" t="str">
        <f>IF(h_공사원가계산서!R123=h_공사원가계산서!R124,"",h_공사원가계산서!R124)</f>
        <v/>
      </c>
      <c r="E124" s="49">
        <f>h_공사원가계산서!S124</f>
        <v>0</v>
      </c>
    </row>
    <row r="125" spans="2:5" ht="17.100000000000001" hidden="1" customHeight="1" x14ac:dyDescent="0.15">
      <c r="B125" s="47" t="str">
        <f>IF(h_공사원가계산서!P124=h_공사원가계산서!P125,"",h_공사원가계산서!P125)</f>
        <v/>
      </c>
      <c r="C125" s="43" t="str">
        <f>IF(h_공사원가계산서!Q124=h_공사원가계산서!Q125,"",h_공사원가계산서!Q125)</f>
        <v/>
      </c>
      <c r="D125" s="43" t="str">
        <f>IF(h_공사원가계산서!R124=h_공사원가계산서!R125,"",h_공사원가계산서!R125)</f>
        <v/>
      </c>
      <c r="E125" s="49">
        <f>h_공사원가계산서!S125</f>
        <v>0</v>
      </c>
    </row>
    <row r="126" spans="2:5" ht="17.100000000000001" hidden="1" customHeight="1" x14ac:dyDescent="0.15">
      <c r="B126" s="47" t="str">
        <f>IF(h_공사원가계산서!P125=h_공사원가계산서!P126,"",h_공사원가계산서!P126)</f>
        <v/>
      </c>
      <c r="C126" s="43" t="str">
        <f>IF(h_공사원가계산서!Q125=h_공사원가계산서!Q126,"",h_공사원가계산서!Q126)</f>
        <v/>
      </c>
      <c r="D126" s="43" t="str">
        <f>IF(h_공사원가계산서!R125=h_공사원가계산서!R126,"",h_공사원가계산서!R126)</f>
        <v/>
      </c>
      <c r="E126" s="49">
        <f>h_공사원가계산서!S126</f>
        <v>0</v>
      </c>
    </row>
    <row r="127" spans="2:5" ht="17.100000000000001" hidden="1" customHeight="1" x14ac:dyDescent="0.15">
      <c r="B127" s="47" t="str">
        <f>IF(h_공사원가계산서!P126=h_공사원가계산서!P127,"",h_공사원가계산서!P127)</f>
        <v/>
      </c>
      <c r="C127" s="43" t="str">
        <f>IF(h_공사원가계산서!Q126=h_공사원가계산서!Q127,"",h_공사원가계산서!Q127)</f>
        <v/>
      </c>
      <c r="D127" s="43" t="str">
        <f>IF(h_공사원가계산서!R126=h_공사원가계산서!R127,"",h_공사원가계산서!R127)</f>
        <v/>
      </c>
      <c r="E127" s="49">
        <f>h_공사원가계산서!S127</f>
        <v>0</v>
      </c>
    </row>
    <row r="128" spans="2:5" ht="17.100000000000001" hidden="1" customHeight="1" x14ac:dyDescent="0.15">
      <c r="B128" s="50" t="str">
        <f>IF(h_공사원가계산서!P127=h_공사원가계산서!P128,"",h_공사원가계산서!P128)</f>
        <v/>
      </c>
      <c r="C128" s="51" t="str">
        <f>IF(h_공사원가계산서!Q127=h_공사원가계산서!Q128,"",h_공사원가계산서!Q128)</f>
        <v/>
      </c>
      <c r="D128" s="51" t="str">
        <f>IF(h_공사원가계산서!R127=h_공사원가계산서!R128,"",h_공사원가계산서!R128)</f>
        <v/>
      </c>
      <c r="E128" s="52">
        <f>h_공사원가계산서!S128</f>
        <v>0</v>
      </c>
    </row>
    <row r="129" spans="2:5" ht="17.100000000000001" hidden="1" customHeight="1" x14ac:dyDescent="0.15">
      <c r="B129" s="56" t="str">
        <f>IF(h_공사원가계산서!P128=h_공사원가계산서!P129,"",h_공사원가계산서!P129)</f>
        <v/>
      </c>
      <c r="C129" s="57" t="str">
        <f>IF(h_공사원가계산서!Q128=h_공사원가계산서!Q129,"",h_공사원가계산서!Q129)</f>
        <v/>
      </c>
      <c r="D129" s="57" t="str">
        <f>IF(h_공사원가계산서!R128=h_공사원가계산서!R129,"",h_공사원가계산서!R129)</f>
        <v/>
      </c>
      <c r="E129" s="60">
        <f>h_공사원가계산서!S129</f>
        <v>0</v>
      </c>
    </row>
    <row r="130" spans="2:5" ht="17.100000000000001" hidden="1" customHeight="1" x14ac:dyDescent="0.15">
      <c r="B130" s="47" t="str">
        <f>IF(h_공사원가계산서!P129=h_공사원가계산서!P130,"",h_공사원가계산서!P130)</f>
        <v/>
      </c>
      <c r="C130" s="43" t="str">
        <f>IF(h_공사원가계산서!Q129=h_공사원가계산서!Q130,"",h_공사원가계산서!Q130)</f>
        <v/>
      </c>
      <c r="D130" s="43" t="str">
        <f>IF(h_공사원가계산서!R129=h_공사원가계산서!R130,"",h_공사원가계산서!R130)</f>
        <v/>
      </c>
      <c r="E130" s="49">
        <f>h_공사원가계산서!S130</f>
        <v>0</v>
      </c>
    </row>
    <row r="131" spans="2:5" ht="17.100000000000001" hidden="1" customHeight="1" x14ac:dyDescent="0.15">
      <c r="B131" s="47" t="str">
        <f>IF(h_공사원가계산서!P130=h_공사원가계산서!P131,"",h_공사원가계산서!P131)</f>
        <v/>
      </c>
      <c r="C131" s="43" t="str">
        <f>IF(h_공사원가계산서!Q130=h_공사원가계산서!Q131,"",h_공사원가계산서!Q131)</f>
        <v/>
      </c>
      <c r="D131" s="43" t="str">
        <f>IF(h_공사원가계산서!R130=h_공사원가계산서!R131,"",h_공사원가계산서!R131)</f>
        <v/>
      </c>
      <c r="E131" s="49">
        <f>h_공사원가계산서!S131</f>
        <v>0</v>
      </c>
    </row>
    <row r="132" spans="2:5" ht="17.100000000000001" hidden="1" customHeight="1" x14ac:dyDescent="0.15">
      <c r="B132" s="47" t="str">
        <f>IF(h_공사원가계산서!P131=h_공사원가계산서!P132,"",h_공사원가계산서!P132)</f>
        <v/>
      </c>
      <c r="C132" s="43" t="str">
        <f>IF(h_공사원가계산서!Q131=h_공사원가계산서!Q132,"",h_공사원가계산서!Q132)</f>
        <v/>
      </c>
      <c r="D132" s="43" t="str">
        <f>IF(h_공사원가계산서!R131=h_공사원가계산서!R132,"",h_공사원가계산서!R132)</f>
        <v/>
      </c>
      <c r="E132" s="49">
        <f>h_공사원가계산서!S132</f>
        <v>0</v>
      </c>
    </row>
    <row r="133" spans="2:5" ht="17.100000000000001" hidden="1" customHeight="1" x14ac:dyDescent="0.15">
      <c r="B133" s="47" t="str">
        <f>IF(h_공사원가계산서!P132=h_공사원가계산서!P133,"",h_공사원가계산서!P133)</f>
        <v/>
      </c>
      <c r="C133" s="43" t="str">
        <f>IF(h_공사원가계산서!Q132=h_공사원가계산서!Q133,"",h_공사원가계산서!Q133)</f>
        <v/>
      </c>
      <c r="D133" s="43" t="str">
        <f>IF(h_공사원가계산서!R132=h_공사원가계산서!R133,"",h_공사원가계산서!R133)</f>
        <v/>
      </c>
      <c r="E133" s="49">
        <f>h_공사원가계산서!S133</f>
        <v>0</v>
      </c>
    </row>
    <row r="134" spans="2:5" ht="17.100000000000001" hidden="1" customHeight="1" x14ac:dyDescent="0.15">
      <c r="B134" s="47" t="str">
        <f>IF(h_공사원가계산서!P133=h_공사원가계산서!P134,"",h_공사원가계산서!P134)</f>
        <v/>
      </c>
      <c r="C134" s="43" t="str">
        <f>IF(h_공사원가계산서!Q133=h_공사원가계산서!Q134,"",h_공사원가계산서!Q134)</f>
        <v/>
      </c>
      <c r="D134" s="43" t="str">
        <f>IF(h_공사원가계산서!R133=h_공사원가계산서!R134,"",h_공사원가계산서!R134)</f>
        <v/>
      </c>
      <c r="E134" s="49">
        <f>h_공사원가계산서!S134</f>
        <v>0</v>
      </c>
    </row>
    <row r="135" spans="2:5" ht="17.100000000000001" hidden="1" customHeight="1" x14ac:dyDescent="0.15">
      <c r="B135" s="47" t="str">
        <f>IF(h_공사원가계산서!P134=h_공사원가계산서!P135,"",h_공사원가계산서!P135)</f>
        <v/>
      </c>
      <c r="C135" s="43" t="str">
        <f>IF(h_공사원가계산서!Q134=h_공사원가계산서!Q135,"",h_공사원가계산서!Q135)</f>
        <v/>
      </c>
      <c r="D135" s="43" t="str">
        <f>IF(h_공사원가계산서!R134=h_공사원가계산서!R135,"",h_공사원가계산서!R135)</f>
        <v/>
      </c>
      <c r="E135" s="49">
        <f>h_공사원가계산서!S135</f>
        <v>0</v>
      </c>
    </row>
    <row r="136" spans="2:5" ht="17.100000000000001" hidden="1" customHeight="1" x14ac:dyDescent="0.15">
      <c r="B136" s="47" t="str">
        <f>IF(h_공사원가계산서!P135=h_공사원가계산서!P136,"",h_공사원가계산서!P136)</f>
        <v/>
      </c>
      <c r="C136" s="43" t="str">
        <f>IF(h_공사원가계산서!Q135=h_공사원가계산서!Q136,"",h_공사원가계산서!Q136)</f>
        <v/>
      </c>
      <c r="D136" s="43" t="str">
        <f>IF(h_공사원가계산서!R135=h_공사원가계산서!R136,"",h_공사원가계산서!R136)</f>
        <v/>
      </c>
      <c r="E136" s="49">
        <f>h_공사원가계산서!S136</f>
        <v>0</v>
      </c>
    </row>
    <row r="137" spans="2:5" ht="17.100000000000001" hidden="1" customHeight="1" x14ac:dyDescent="0.15">
      <c r="B137" s="47" t="str">
        <f>IF(h_공사원가계산서!P136=h_공사원가계산서!P137,"",h_공사원가계산서!P137)</f>
        <v/>
      </c>
      <c r="C137" s="43" t="str">
        <f>IF(h_공사원가계산서!Q136=h_공사원가계산서!Q137,"",h_공사원가계산서!Q137)</f>
        <v/>
      </c>
      <c r="D137" s="43" t="str">
        <f>IF(h_공사원가계산서!R136=h_공사원가계산서!R137,"",h_공사원가계산서!R137)</f>
        <v/>
      </c>
      <c r="E137" s="49">
        <f>h_공사원가계산서!S137</f>
        <v>0</v>
      </c>
    </row>
    <row r="138" spans="2:5" ht="17.100000000000001" hidden="1" customHeight="1" x14ac:dyDescent="0.15">
      <c r="B138" s="47" t="str">
        <f>IF(h_공사원가계산서!P137=h_공사원가계산서!P138,"",h_공사원가계산서!P138)</f>
        <v/>
      </c>
      <c r="C138" s="43" t="str">
        <f>IF(h_공사원가계산서!Q137=h_공사원가계산서!Q138,"",h_공사원가계산서!Q138)</f>
        <v/>
      </c>
      <c r="D138" s="43" t="str">
        <f>IF(h_공사원가계산서!R137=h_공사원가계산서!R138,"",h_공사원가계산서!R138)</f>
        <v/>
      </c>
      <c r="E138" s="49">
        <f>h_공사원가계산서!S138</f>
        <v>0</v>
      </c>
    </row>
    <row r="139" spans="2:5" ht="17.100000000000001" hidden="1" customHeight="1" x14ac:dyDescent="0.15">
      <c r="B139" s="47" t="str">
        <f>IF(h_공사원가계산서!P138=h_공사원가계산서!P139,"",h_공사원가계산서!P139)</f>
        <v/>
      </c>
      <c r="C139" s="43" t="str">
        <f>IF(h_공사원가계산서!Q138=h_공사원가계산서!Q139,"",h_공사원가계산서!Q139)</f>
        <v/>
      </c>
      <c r="D139" s="43" t="str">
        <f>IF(h_공사원가계산서!R138=h_공사원가계산서!R139,"",h_공사원가계산서!R139)</f>
        <v/>
      </c>
      <c r="E139" s="49">
        <f>h_공사원가계산서!S139</f>
        <v>0</v>
      </c>
    </row>
    <row r="140" spans="2:5" ht="17.100000000000001" hidden="1" customHeight="1" x14ac:dyDescent="0.15">
      <c r="B140" s="47" t="str">
        <f>IF(h_공사원가계산서!P139=h_공사원가계산서!P140,"",h_공사원가계산서!P140)</f>
        <v/>
      </c>
      <c r="C140" s="43" t="str">
        <f>IF(h_공사원가계산서!Q139=h_공사원가계산서!Q140,"",h_공사원가계산서!Q140)</f>
        <v/>
      </c>
      <c r="D140" s="43" t="str">
        <f>IF(h_공사원가계산서!R139=h_공사원가계산서!R140,"",h_공사원가계산서!R140)</f>
        <v/>
      </c>
      <c r="E140" s="49">
        <f>h_공사원가계산서!S140</f>
        <v>0</v>
      </c>
    </row>
    <row r="141" spans="2:5" ht="17.100000000000001" hidden="1" customHeight="1" x14ac:dyDescent="0.15">
      <c r="B141" s="47" t="str">
        <f>IF(h_공사원가계산서!P140=h_공사원가계산서!P141,"",h_공사원가계산서!P141)</f>
        <v/>
      </c>
      <c r="C141" s="43" t="str">
        <f>IF(h_공사원가계산서!Q140=h_공사원가계산서!Q141,"",h_공사원가계산서!Q141)</f>
        <v/>
      </c>
      <c r="D141" s="43" t="str">
        <f>IF(h_공사원가계산서!R140=h_공사원가계산서!R141,"",h_공사원가계산서!R141)</f>
        <v/>
      </c>
      <c r="E141" s="49">
        <f>h_공사원가계산서!S141</f>
        <v>0</v>
      </c>
    </row>
    <row r="142" spans="2:5" ht="17.100000000000001" hidden="1" customHeight="1" x14ac:dyDescent="0.15">
      <c r="B142" s="47" t="str">
        <f>IF(h_공사원가계산서!P141=h_공사원가계산서!P142,"",h_공사원가계산서!P142)</f>
        <v/>
      </c>
      <c r="C142" s="43" t="str">
        <f>IF(h_공사원가계산서!Q141=h_공사원가계산서!Q142,"",h_공사원가계산서!Q142)</f>
        <v/>
      </c>
      <c r="D142" s="43" t="str">
        <f>IF(h_공사원가계산서!R141=h_공사원가계산서!R142,"",h_공사원가계산서!R142)</f>
        <v/>
      </c>
      <c r="E142" s="49">
        <f>h_공사원가계산서!S142</f>
        <v>0</v>
      </c>
    </row>
    <row r="143" spans="2:5" ht="17.100000000000001" hidden="1" customHeight="1" x14ac:dyDescent="0.15">
      <c r="B143" s="47" t="str">
        <f>IF(h_공사원가계산서!P142=h_공사원가계산서!P143,"",h_공사원가계산서!P143)</f>
        <v/>
      </c>
      <c r="C143" s="43" t="str">
        <f>IF(h_공사원가계산서!Q142=h_공사원가계산서!Q143,"",h_공사원가계산서!Q143)</f>
        <v/>
      </c>
      <c r="D143" s="43" t="str">
        <f>IF(h_공사원가계산서!R142=h_공사원가계산서!R143,"",h_공사원가계산서!R143)</f>
        <v/>
      </c>
      <c r="E143" s="49">
        <f>h_공사원가계산서!S143</f>
        <v>0</v>
      </c>
    </row>
    <row r="144" spans="2:5" ht="17.100000000000001" hidden="1" customHeight="1" x14ac:dyDescent="0.15">
      <c r="B144" s="47" t="str">
        <f>IF(h_공사원가계산서!P143=h_공사원가계산서!P144,"",h_공사원가계산서!P144)</f>
        <v/>
      </c>
      <c r="C144" s="43" t="str">
        <f>IF(h_공사원가계산서!Q143=h_공사원가계산서!Q144,"",h_공사원가계산서!Q144)</f>
        <v/>
      </c>
      <c r="D144" s="43" t="str">
        <f>IF(h_공사원가계산서!R143=h_공사원가계산서!R144,"",h_공사원가계산서!R144)</f>
        <v/>
      </c>
      <c r="E144" s="49">
        <f>h_공사원가계산서!S144</f>
        <v>0</v>
      </c>
    </row>
    <row r="145" spans="2:5" ht="17.100000000000001" hidden="1" customHeight="1" x14ac:dyDescent="0.15">
      <c r="B145" s="47" t="str">
        <f>IF(h_공사원가계산서!P144=h_공사원가계산서!P145,"",h_공사원가계산서!P145)</f>
        <v/>
      </c>
      <c r="C145" s="43" t="str">
        <f>IF(h_공사원가계산서!Q144=h_공사원가계산서!Q145,"",h_공사원가계산서!Q145)</f>
        <v/>
      </c>
      <c r="D145" s="43" t="str">
        <f>IF(h_공사원가계산서!R144=h_공사원가계산서!R145,"",h_공사원가계산서!R145)</f>
        <v/>
      </c>
      <c r="E145" s="49">
        <f>h_공사원가계산서!S145</f>
        <v>0</v>
      </c>
    </row>
    <row r="146" spans="2:5" ht="17.100000000000001" hidden="1" customHeight="1" x14ac:dyDescent="0.15">
      <c r="B146" s="47" t="str">
        <f>IF(h_공사원가계산서!P145=h_공사원가계산서!P146,"",h_공사원가계산서!P146)</f>
        <v/>
      </c>
      <c r="C146" s="43" t="str">
        <f>IF(h_공사원가계산서!Q145=h_공사원가계산서!Q146,"",h_공사원가계산서!Q146)</f>
        <v/>
      </c>
      <c r="D146" s="43" t="str">
        <f>IF(h_공사원가계산서!R145=h_공사원가계산서!R146,"",h_공사원가계산서!R146)</f>
        <v/>
      </c>
      <c r="E146" s="49">
        <f>h_공사원가계산서!S146</f>
        <v>0</v>
      </c>
    </row>
    <row r="147" spans="2:5" ht="17.100000000000001" hidden="1" customHeight="1" x14ac:dyDescent="0.15">
      <c r="B147" s="47" t="str">
        <f>IF(h_공사원가계산서!P146=h_공사원가계산서!P147,"",h_공사원가계산서!P147)</f>
        <v/>
      </c>
      <c r="C147" s="43" t="str">
        <f>IF(h_공사원가계산서!Q146=h_공사원가계산서!Q147,"",h_공사원가계산서!Q147)</f>
        <v/>
      </c>
      <c r="D147" s="43" t="str">
        <f>IF(h_공사원가계산서!R146=h_공사원가계산서!R147,"",h_공사원가계산서!R147)</f>
        <v/>
      </c>
      <c r="E147" s="49">
        <f>h_공사원가계산서!S147</f>
        <v>0</v>
      </c>
    </row>
    <row r="148" spans="2:5" ht="17.100000000000001" hidden="1" customHeight="1" x14ac:dyDescent="0.15">
      <c r="B148" s="47" t="str">
        <f>IF(h_공사원가계산서!P147=h_공사원가계산서!P148,"",h_공사원가계산서!P148)</f>
        <v/>
      </c>
      <c r="C148" s="43" t="str">
        <f>IF(h_공사원가계산서!Q147=h_공사원가계산서!Q148,"",h_공사원가계산서!Q148)</f>
        <v/>
      </c>
      <c r="D148" s="43" t="str">
        <f>IF(h_공사원가계산서!R147=h_공사원가계산서!R148,"",h_공사원가계산서!R148)</f>
        <v/>
      </c>
      <c r="E148" s="49">
        <f>h_공사원가계산서!S148</f>
        <v>0</v>
      </c>
    </row>
    <row r="149" spans="2:5" ht="17.100000000000001" hidden="1" customHeight="1" x14ac:dyDescent="0.15">
      <c r="B149" s="47" t="str">
        <f>IF(h_공사원가계산서!P148=h_공사원가계산서!P149,"",h_공사원가계산서!P149)</f>
        <v/>
      </c>
      <c r="C149" s="43" t="str">
        <f>IF(h_공사원가계산서!Q148=h_공사원가계산서!Q149,"",h_공사원가계산서!Q149)</f>
        <v/>
      </c>
      <c r="D149" s="43" t="str">
        <f>IF(h_공사원가계산서!R148=h_공사원가계산서!R149,"",h_공사원가계산서!R149)</f>
        <v/>
      </c>
      <c r="E149" s="49">
        <f>h_공사원가계산서!S149</f>
        <v>0</v>
      </c>
    </row>
    <row r="150" spans="2:5" ht="17.100000000000001" hidden="1" customHeight="1" x14ac:dyDescent="0.15">
      <c r="B150" s="47" t="str">
        <f>IF(h_공사원가계산서!P149=h_공사원가계산서!P150,"",h_공사원가계산서!P150)</f>
        <v/>
      </c>
      <c r="C150" s="43" t="str">
        <f>IF(h_공사원가계산서!Q149=h_공사원가계산서!Q150,"",h_공사원가계산서!Q150)</f>
        <v/>
      </c>
      <c r="D150" s="43" t="str">
        <f>IF(h_공사원가계산서!R149=h_공사원가계산서!R150,"",h_공사원가계산서!R150)</f>
        <v/>
      </c>
      <c r="E150" s="49">
        <f>h_공사원가계산서!S150</f>
        <v>0</v>
      </c>
    </row>
    <row r="151" spans="2:5" ht="17.100000000000001" hidden="1" customHeight="1" x14ac:dyDescent="0.15">
      <c r="B151" s="47" t="str">
        <f>IF(h_공사원가계산서!P150=h_공사원가계산서!P151,"",h_공사원가계산서!P151)</f>
        <v/>
      </c>
      <c r="C151" s="43" t="str">
        <f>IF(h_공사원가계산서!Q150=h_공사원가계산서!Q151,"",h_공사원가계산서!Q151)</f>
        <v/>
      </c>
      <c r="D151" s="43" t="str">
        <f>IF(h_공사원가계산서!R150=h_공사원가계산서!R151,"",h_공사원가계산서!R151)</f>
        <v/>
      </c>
      <c r="E151" s="49">
        <f>h_공사원가계산서!S151</f>
        <v>0</v>
      </c>
    </row>
    <row r="152" spans="2:5" ht="17.100000000000001" hidden="1" customHeight="1" x14ac:dyDescent="0.15">
      <c r="B152" s="47" t="str">
        <f>IF(h_공사원가계산서!P151=h_공사원가계산서!P152,"",h_공사원가계산서!P152)</f>
        <v/>
      </c>
      <c r="C152" s="43" t="str">
        <f>IF(h_공사원가계산서!Q151=h_공사원가계산서!Q152,"",h_공사원가계산서!Q152)</f>
        <v/>
      </c>
      <c r="D152" s="43" t="str">
        <f>IF(h_공사원가계산서!R151=h_공사원가계산서!R152,"",h_공사원가계산서!R152)</f>
        <v/>
      </c>
      <c r="E152" s="49">
        <f>h_공사원가계산서!S152</f>
        <v>0</v>
      </c>
    </row>
    <row r="153" spans="2:5" ht="17.100000000000001" hidden="1" customHeight="1" x14ac:dyDescent="0.15">
      <c r="B153" s="47" t="str">
        <f>IF(h_공사원가계산서!P152=h_공사원가계산서!P153,"",h_공사원가계산서!P153)</f>
        <v/>
      </c>
      <c r="C153" s="43" t="str">
        <f>IF(h_공사원가계산서!Q152=h_공사원가계산서!Q153,"",h_공사원가계산서!Q153)</f>
        <v/>
      </c>
      <c r="D153" s="43" t="str">
        <f>IF(h_공사원가계산서!R152=h_공사원가계산서!R153,"",h_공사원가계산서!R153)</f>
        <v/>
      </c>
      <c r="E153" s="49">
        <f>h_공사원가계산서!S153</f>
        <v>0</v>
      </c>
    </row>
    <row r="154" spans="2:5" ht="17.100000000000001" hidden="1" customHeight="1" x14ac:dyDescent="0.15">
      <c r="B154" s="47" t="str">
        <f>IF(h_공사원가계산서!P153=h_공사원가계산서!P154,"",h_공사원가계산서!P154)</f>
        <v/>
      </c>
      <c r="C154" s="43" t="str">
        <f>IF(h_공사원가계산서!Q153=h_공사원가계산서!Q154,"",h_공사원가계산서!Q154)</f>
        <v/>
      </c>
      <c r="D154" s="43" t="str">
        <f>IF(h_공사원가계산서!R153=h_공사원가계산서!R154,"",h_공사원가계산서!R154)</f>
        <v/>
      </c>
      <c r="E154" s="49">
        <f>h_공사원가계산서!S154</f>
        <v>0</v>
      </c>
    </row>
    <row r="155" spans="2:5" ht="17.100000000000001" hidden="1" customHeight="1" x14ac:dyDescent="0.15">
      <c r="B155" s="47" t="str">
        <f>IF(h_공사원가계산서!P154=h_공사원가계산서!P155,"",h_공사원가계산서!P155)</f>
        <v/>
      </c>
      <c r="C155" s="43" t="str">
        <f>IF(h_공사원가계산서!Q154=h_공사원가계산서!Q155,"",h_공사원가계산서!Q155)</f>
        <v/>
      </c>
      <c r="D155" s="43" t="str">
        <f>IF(h_공사원가계산서!R154=h_공사원가계산서!R155,"",h_공사원가계산서!R155)</f>
        <v/>
      </c>
      <c r="E155" s="49">
        <f>h_공사원가계산서!S155</f>
        <v>0</v>
      </c>
    </row>
    <row r="156" spans="2:5" ht="17.100000000000001" hidden="1" customHeight="1" x14ac:dyDescent="0.15">
      <c r="B156" s="47" t="str">
        <f>IF(h_공사원가계산서!P155=h_공사원가계산서!P156,"",h_공사원가계산서!P156)</f>
        <v/>
      </c>
      <c r="C156" s="43" t="str">
        <f>IF(h_공사원가계산서!Q155=h_공사원가계산서!Q156,"",h_공사원가계산서!Q156)</f>
        <v/>
      </c>
      <c r="D156" s="43" t="str">
        <f>IF(h_공사원가계산서!R155=h_공사원가계산서!R156,"",h_공사원가계산서!R156)</f>
        <v/>
      </c>
      <c r="E156" s="49">
        <f>h_공사원가계산서!S156</f>
        <v>0</v>
      </c>
    </row>
    <row r="157" spans="2:5" ht="17.100000000000001" hidden="1" customHeight="1" x14ac:dyDescent="0.15">
      <c r="B157" s="47" t="str">
        <f>IF(h_공사원가계산서!P156=h_공사원가계산서!P157,"",h_공사원가계산서!P157)</f>
        <v/>
      </c>
      <c r="C157" s="43" t="str">
        <f>IF(h_공사원가계산서!Q156=h_공사원가계산서!Q157,"",h_공사원가계산서!Q157)</f>
        <v/>
      </c>
      <c r="D157" s="43" t="str">
        <f>IF(h_공사원가계산서!R156=h_공사원가계산서!R157,"",h_공사원가계산서!R157)</f>
        <v/>
      </c>
      <c r="E157" s="49">
        <f>h_공사원가계산서!S157</f>
        <v>0</v>
      </c>
    </row>
    <row r="158" spans="2:5" ht="17.100000000000001" hidden="1" customHeight="1" x14ac:dyDescent="0.15">
      <c r="B158" s="47" t="str">
        <f>IF(h_공사원가계산서!P157=h_공사원가계산서!P158,"",h_공사원가계산서!P158)</f>
        <v/>
      </c>
      <c r="C158" s="43" t="str">
        <f>IF(h_공사원가계산서!Q157=h_공사원가계산서!Q158,"",h_공사원가계산서!Q158)</f>
        <v/>
      </c>
      <c r="D158" s="43" t="str">
        <f>IF(h_공사원가계산서!R157=h_공사원가계산서!R158,"",h_공사원가계산서!R158)</f>
        <v/>
      </c>
      <c r="E158" s="49">
        <f>h_공사원가계산서!S158</f>
        <v>0</v>
      </c>
    </row>
    <row r="159" spans="2:5" ht="17.100000000000001" hidden="1" customHeight="1" x14ac:dyDescent="0.15">
      <c r="B159" s="47" t="str">
        <f>IF(h_공사원가계산서!P158=h_공사원가계산서!P159,"",h_공사원가계산서!P159)</f>
        <v/>
      </c>
      <c r="C159" s="43" t="str">
        <f>IF(h_공사원가계산서!Q158=h_공사원가계산서!Q159,"",h_공사원가계산서!Q159)</f>
        <v/>
      </c>
      <c r="D159" s="43" t="str">
        <f>IF(h_공사원가계산서!R158=h_공사원가계산서!R159,"",h_공사원가계산서!R159)</f>
        <v/>
      </c>
      <c r="E159" s="49">
        <f>h_공사원가계산서!S159</f>
        <v>0</v>
      </c>
    </row>
    <row r="160" spans="2:5" ht="17.100000000000001" hidden="1" customHeight="1" x14ac:dyDescent="0.15">
      <c r="B160" s="47" t="str">
        <f>IF(h_공사원가계산서!P159=h_공사원가계산서!P160,"",h_공사원가계산서!P160)</f>
        <v/>
      </c>
      <c r="C160" s="43" t="str">
        <f>IF(h_공사원가계산서!Q159=h_공사원가계산서!Q160,"",h_공사원가계산서!Q160)</f>
        <v/>
      </c>
      <c r="D160" s="43" t="str">
        <f>IF(h_공사원가계산서!R159=h_공사원가계산서!R160,"",h_공사원가계산서!R160)</f>
        <v/>
      </c>
      <c r="E160" s="49">
        <f>h_공사원가계산서!S160</f>
        <v>0</v>
      </c>
    </row>
    <row r="161" spans="2:5" ht="17.100000000000001" hidden="1" customHeight="1" x14ac:dyDescent="0.15">
      <c r="B161" s="47" t="str">
        <f>IF(h_공사원가계산서!P160=h_공사원가계산서!P161,"",h_공사원가계산서!P161)</f>
        <v/>
      </c>
      <c r="C161" s="43" t="str">
        <f>IF(h_공사원가계산서!Q160=h_공사원가계산서!Q161,"",h_공사원가계산서!Q161)</f>
        <v/>
      </c>
      <c r="D161" s="43" t="str">
        <f>IF(h_공사원가계산서!R160=h_공사원가계산서!R161,"",h_공사원가계산서!R161)</f>
        <v/>
      </c>
      <c r="E161" s="49">
        <f>h_공사원가계산서!S161</f>
        <v>0</v>
      </c>
    </row>
    <row r="162" spans="2:5" ht="17.100000000000001" hidden="1" customHeight="1" x14ac:dyDescent="0.15">
      <c r="B162" s="47" t="str">
        <f>IF(h_공사원가계산서!P161=h_공사원가계산서!P162,"",h_공사원가계산서!P162)</f>
        <v/>
      </c>
      <c r="C162" s="43" t="str">
        <f>IF(h_공사원가계산서!Q161=h_공사원가계산서!Q162,"",h_공사원가계산서!Q162)</f>
        <v/>
      </c>
      <c r="D162" s="43" t="str">
        <f>IF(h_공사원가계산서!R161=h_공사원가계산서!R162,"",h_공사원가계산서!R162)</f>
        <v/>
      </c>
      <c r="E162" s="49">
        <f>h_공사원가계산서!S162</f>
        <v>0</v>
      </c>
    </row>
    <row r="163" spans="2:5" ht="17.100000000000001" hidden="1" customHeight="1" x14ac:dyDescent="0.15">
      <c r="B163" s="47" t="str">
        <f>IF(h_공사원가계산서!P162=h_공사원가계산서!P163,"",h_공사원가계산서!P163)</f>
        <v/>
      </c>
      <c r="C163" s="43" t="str">
        <f>IF(h_공사원가계산서!Q162=h_공사원가계산서!Q163,"",h_공사원가계산서!Q163)</f>
        <v/>
      </c>
      <c r="D163" s="43" t="str">
        <f>IF(h_공사원가계산서!R162=h_공사원가계산서!R163,"",h_공사원가계산서!R163)</f>
        <v/>
      </c>
      <c r="E163" s="49">
        <f>h_공사원가계산서!S163</f>
        <v>0</v>
      </c>
    </row>
    <row r="164" spans="2:5" ht="17.100000000000001" hidden="1" customHeight="1" x14ac:dyDescent="0.15">
      <c r="B164" s="47" t="str">
        <f>IF(h_공사원가계산서!P163=h_공사원가계산서!P164,"",h_공사원가계산서!P164)</f>
        <v/>
      </c>
      <c r="C164" s="43" t="str">
        <f>IF(h_공사원가계산서!Q163=h_공사원가계산서!Q164,"",h_공사원가계산서!Q164)</f>
        <v/>
      </c>
      <c r="D164" s="43" t="str">
        <f>IF(h_공사원가계산서!R163=h_공사원가계산서!R164,"",h_공사원가계산서!R164)</f>
        <v/>
      </c>
      <c r="E164" s="49">
        <f>h_공사원가계산서!S164</f>
        <v>0</v>
      </c>
    </row>
    <row r="165" spans="2:5" ht="17.100000000000001" hidden="1" customHeight="1" x14ac:dyDescent="0.15">
      <c r="B165" s="47" t="str">
        <f>IF(h_공사원가계산서!P164=h_공사원가계산서!P165,"",h_공사원가계산서!P165)</f>
        <v/>
      </c>
      <c r="C165" s="43" t="str">
        <f>IF(h_공사원가계산서!Q164=h_공사원가계산서!Q165,"",h_공사원가계산서!Q165)</f>
        <v/>
      </c>
      <c r="D165" s="43" t="str">
        <f>IF(h_공사원가계산서!R164=h_공사원가계산서!R165,"",h_공사원가계산서!R165)</f>
        <v/>
      </c>
      <c r="E165" s="49">
        <f>h_공사원가계산서!S165</f>
        <v>0</v>
      </c>
    </row>
    <row r="166" spans="2:5" ht="17.100000000000001" hidden="1" customHeight="1" x14ac:dyDescent="0.15">
      <c r="B166" s="47" t="str">
        <f>IF(h_공사원가계산서!P165=h_공사원가계산서!P166,"",h_공사원가계산서!P166)</f>
        <v/>
      </c>
      <c r="C166" s="43" t="str">
        <f>IF(h_공사원가계산서!Q165=h_공사원가계산서!Q166,"",h_공사원가계산서!Q166)</f>
        <v/>
      </c>
      <c r="D166" s="43" t="str">
        <f>IF(h_공사원가계산서!R165=h_공사원가계산서!R166,"",h_공사원가계산서!R166)</f>
        <v/>
      </c>
      <c r="E166" s="49">
        <f>h_공사원가계산서!S166</f>
        <v>0</v>
      </c>
    </row>
    <row r="167" spans="2:5" ht="17.100000000000001" hidden="1" customHeight="1" x14ac:dyDescent="0.15">
      <c r="B167" s="47" t="str">
        <f>IF(h_공사원가계산서!P166=h_공사원가계산서!P167,"",h_공사원가계산서!P167)</f>
        <v/>
      </c>
      <c r="C167" s="43" t="str">
        <f>IF(h_공사원가계산서!Q166=h_공사원가계산서!Q167,"",h_공사원가계산서!Q167)</f>
        <v/>
      </c>
      <c r="D167" s="43" t="str">
        <f>IF(h_공사원가계산서!R166=h_공사원가계산서!R167,"",h_공사원가계산서!R167)</f>
        <v/>
      </c>
      <c r="E167" s="49">
        <f>h_공사원가계산서!S167</f>
        <v>0</v>
      </c>
    </row>
    <row r="168" spans="2:5" ht="17.100000000000001" hidden="1" customHeight="1" x14ac:dyDescent="0.15">
      <c r="B168" s="47" t="str">
        <f>IF(h_공사원가계산서!P167=h_공사원가계산서!P168,"",h_공사원가계산서!P168)</f>
        <v/>
      </c>
      <c r="C168" s="43" t="str">
        <f>IF(h_공사원가계산서!Q167=h_공사원가계산서!Q168,"",h_공사원가계산서!Q168)</f>
        <v/>
      </c>
      <c r="D168" s="43" t="str">
        <f>IF(h_공사원가계산서!R167=h_공사원가계산서!R168,"",h_공사원가계산서!R168)</f>
        <v/>
      </c>
      <c r="E168" s="49">
        <f>h_공사원가계산서!S168</f>
        <v>0</v>
      </c>
    </row>
    <row r="169" spans="2:5" ht="17.100000000000001" hidden="1" customHeight="1" x14ac:dyDescent="0.15">
      <c r="B169" s="53" t="str">
        <f>IF(h_공사원가계산서!P168=h_공사원가계산서!P169,"",h_공사원가계산서!P169)</f>
        <v/>
      </c>
      <c r="C169" s="54" t="str">
        <f>IF(h_공사원가계산서!Q168=h_공사원가계산서!Q169,"",h_공사원가계산서!Q169)</f>
        <v/>
      </c>
      <c r="D169" s="54" t="str">
        <f>IF(h_공사원가계산서!R168=h_공사원가계산서!R169,"",h_공사원가계산서!R169)</f>
        <v/>
      </c>
      <c r="E169" s="55">
        <f>h_공사원가계산서!S169</f>
        <v>0</v>
      </c>
    </row>
    <row r="170" spans="2:5" ht="17.100000000000001" hidden="1" customHeight="1" x14ac:dyDescent="0.15">
      <c r="B170" s="56" t="str">
        <f>IF(h_공사원가계산서!P169=h_공사원가계산서!P170,"",h_공사원가계산서!P170)</f>
        <v/>
      </c>
      <c r="C170" s="57" t="str">
        <f>IF(h_공사원가계산서!Q169=h_공사원가계산서!Q170,"",h_공사원가계산서!Q170)</f>
        <v/>
      </c>
      <c r="D170" s="57" t="str">
        <f>IF(h_공사원가계산서!R169=h_공사원가계산서!R170,"",h_공사원가계산서!R170)</f>
        <v/>
      </c>
      <c r="E170" s="60">
        <f>h_공사원가계산서!S170</f>
        <v>0</v>
      </c>
    </row>
    <row r="171" spans="2:5" ht="17.100000000000001" hidden="1" customHeight="1" x14ac:dyDescent="0.15">
      <c r="B171" s="47" t="str">
        <f>IF(h_공사원가계산서!P170=h_공사원가계산서!P171,"",h_공사원가계산서!P171)</f>
        <v/>
      </c>
      <c r="C171" s="43" t="str">
        <f>IF(h_공사원가계산서!Q170=h_공사원가계산서!Q171,"",h_공사원가계산서!Q171)</f>
        <v/>
      </c>
      <c r="D171" s="43" t="str">
        <f>IF(h_공사원가계산서!R170=h_공사원가계산서!R171,"",h_공사원가계산서!R171)</f>
        <v/>
      </c>
      <c r="E171" s="49">
        <f>h_공사원가계산서!S171</f>
        <v>0</v>
      </c>
    </row>
    <row r="172" spans="2:5" ht="17.100000000000001" hidden="1" customHeight="1" x14ac:dyDescent="0.15">
      <c r="B172" s="47" t="str">
        <f>IF(h_공사원가계산서!P171=h_공사원가계산서!P172,"",h_공사원가계산서!P172)</f>
        <v/>
      </c>
      <c r="C172" s="43" t="str">
        <f>IF(h_공사원가계산서!Q171=h_공사원가계산서!Q172,"",h_공사원가계산서!Q172)</f>
        <v/>
      </c>
      <c r="D172" s="43" t="str">
        <f>IF(h_공사원가계산서!R171=h_공사원가계산서!R172,"",h_공사원가계산서!R172)</f>
        <v/>
      </c>
      <c r="E172" s="49">
        <f>h_공사원가계산서!S172</f>
        <v>0</v>
      </c>
    </row>
    <row r="173" spans="2:5" ht="17.100000000000001" hidden="1" customHeight="1" x14ac:dyDescent="0.15">
      <c r="B173" s="47" t="str">
        <f>IF(h_공사원가계산서!P172=h_공사원가계산서!P173,"",h_공사원가계산서!P173)</f>
        <v/>
      </c>
      <c r="C173" s="43" t="str">
        <f>IF(h_공사원가계산서!Q172=h_공사원가계산서!Q173,"",h_공사원가계산서!Q173)</f>
        <v/>
      </c>
      <c r="D173" s="43" t="str">
        <f>IF(h_공사원가계산서!R172=h_공사원가계산서!R173,"",h_공사원가계산서!R173)</f>
        <v/>
      </c>
      <c r="E173" s="49">
        <f>h_공사원가계산서!S173</f>
        <v>0</v>
      </c>
    </row>
    <row r="174" spans="2:5" ht="17.100000000000001" hidden="1" customHeight="1" x14ac:dyDescent="0.15">
      <c r="B174" s="47" t="str">
        <f>IF(h_공사원가계산서!P173=h_공사원가계산서!P174,"",h_공사원가계산서!P174)</f>
        <v/>
      </c>
      <c r="C174" s="43" t="str">
        <f>IF(h_공사원가계산서!Q173=h_공사원가계산서!Q174,"",h_공사원가계산서!Q174)</f>
        <v/>
      </c>
      <c r="D174" s="43" t="str">
        <f>IF(h_공사원가계산서!R173=h_공사원가계산서!R174,"",h_공사원가계산서!R174)</f>
        <v/>
      </c>
      <c r="E174" s="49">
        <f>h_공사원가계산서!S174</f>
        <v>0</v>
      </c>
    </row>
    <row r="175" spans="2:5" ht="17.100000000000001" hidden="1" customHeight="1" x14ac:dyDescent="0.15">
      <c r="B175" s="47" t="str">
        <f>IF(h_공사원가계산서!P174=h_공사원가계산서!P175,"",h_공사원가계산서!P175)</f>
        <v/>
      </c>
      <c r="C175" s="43" t="str">
        <f>IF(h_공사원가계산서!Q174=h_공사원가계산서!Q175,"",h_공사원가계산서!Q175)</f>
        <v/>
      </c>
      <c r="D175" s="43" t="str">
        <f>IF(h_공사원가계산서!R174=h_공사원가계산서!R175,"",h_공사원가계산서!R175)</f>
        <v/>
      </c>
      <c r="E175" s="49">
        <f>h_공사원가계산서!S175</f>
        <v>0</v>
      </c>
    </row>
    <row r="176" spans="2:5" ht="17.100000000000001" hidden="1" customHeight="1" x14ac:dyDescent="0.15">
      <c r="B176" s="47" t="str">
        <f>IF(h_공사원가계산서!P175=h_공사원가계산서!P176,"",h_공사원가계산서!P176)</f>
        <v/>
      </c>
      <c r="C176" s="43" t="str">
        <f>IF(h_공사원가계산서!Q175=h_공사원가계산서!Q176,"",h_공사원가계산서!Q176)</f>
        <v/>
      </c>
      <c r="D176" s="43" t="str">
        <f>IF(h_공사원가계산서!R175=h_공사원가계산서!R176,"",h_공사원가계산서!R176)</f>
        <v/>
      </c>
      <c r="E176" s="49">
        <f>h_공사원가계산서!S176</f>
        <v>0</v>
      </c>
    </row>
    <row r="177" spans="2:5" ht="17.100000000000001" hidden="1" customHeight="1" x14ac:dyDescent="0.15">
      <c r="B177" s="47" t="str">
        <f>IF(h_공사원가계산서!P176=h_공사원가계산서!P177,"",h_공사원가계산서!P177)</f>
        <v/>
      </c>
      <c r="C177" s="43" t="str">
        <f>IF(h_공사원가계산서!Q176=h_공사원가계산서!Q177,"",h_공사원가계산서!Q177)</f>
        <v/>
      </c>
      <c r="D177" s="43" t="str">
        <f>IF(h_공사원가계산서!R176=h_공사원가계산서!R177,"",h_공사원가계산서!R177)</f>
        <v/>
      </c>
      <c r="E177" s="49">
        <f>h_공사원가계산서!S177</f>
        <v>0</v>
      </c>
    </row>
    <row r="178" spans="2:5" ht="17.100000000000001" hidden="1" customHeight="1" x14ac:dyDescent="0.15">
      <c r="B178" s="47" t="str">
        <f>IF(h_공사원가계산서!P177=h_공사원가계산서!P178,"",h_공사원가계산서!P178)</f>
        <v/>
      </c>
      <c r="C178" s="43" t="str">
        <f>IF(h_공사원가계산서!Q177=h_공사원가계산서!Q178,"",h_공사원가계산서!Q178)</f>
        <v/>
      </c>
      <c r="D178" s="43" t="str">
        <f>IF(h_공사원가계산서!R177=h_공사원가계산서!R178,"",h_공사원가계산서!R178)</f>
        <v/>
      </c>
      <c r="E178" s="49">
        <f>h_공사원가계산서!S178</f>
        <v>0</v>
      </c>
    </row>
    <row r="179" spans="2:5" ht="17.100000000000001" hidden="1" customHeight="1" x14ac:dyDescent="0.15">
      <c r="B179" s="47" t="str">
        <f>IF(h_공사원가계산서!P178=h_공사원가계산서!P179,"",h_공사원가계산서!P179)</f>
        <v/>
      </c>
      <c r="C179" s="43" t="str">
        <f>IF(h_공사원가계산서!Q178=h_공사원가계산서!Q179,"",h_공사원가계산서!Q179)</f>
        <v/>
      </c>
      <c r="D179" s="43" t="str">
        <f>IF(h_공사원가계산서!R178=h_공사원가계산서!R179,"",h_공사원가계산서!R179)</f>
        <v/>
      </c>
      <c r="E179" s="49">
        <f>h_공사원가계산서!S179</f>
        <v>0</v>
      </c>
    </row>
    <row r="180" spans="2:5" ht="17.100000000000001" hidden="1" customHeight="1" x14ac:dyDescent="0.15">
      <c r="B180" s="47" t="str">
        <f>IF(h_공사원가계산서!P179=h_공사원가계산서!P180,"",h_공사원가계산서!P180)</f>
        <v/>
      </c>
      <c r="C180" s="43" t="str">
        <f>IF(h_공사원가계산서!Q179=h_공사원가계산서!Q180,"",h_공사원가계산서!Q180)</f>
        <v/>
      </c>
      <c r="D180" s="43" t="str">
        <f>IF(h_공사원가계산서!R179=h_공사원가계산서!R180,"",h_공사원가계산서!R180)</f>
        <v/>
      </c>
      <c r="E180" s="49">
        <f>h_공사원가계산서!S180</f>
        <v>0</v>
      </c>
    </row>
    <row r="181" spans="2:5" ht="17.100000000000001" hidden="1" customHeight="1" x14ac:dyDescent="0.15">
      <c r="B181" s="47" t="str">
        <f>IF(h_공사원가계산서!P180=h_공사원가계산서!P181,"",h_공사원가계산서!P181)</f>
        <v/>
      </c>
      <c r="C181" s="43" t="str">
        <f>IF(h_공사원가계산서!Q180=h_공사원가계산서!Q181,"",h_공사원가계산서!Q181)</f>
        <v/>
      </c>
      <c r="D181" s="43" t="str">
        <f>IF(h_공사원가계산서!R180=h_공사원가계산서!R181,"",h_공사원가계산서!R181)</f>
        <v/>
      </c>
      <c r="E181" s="49">
        <f>h_공사원가계산서!S181</f>
        <v>0</v>
      </c>
    </row>
    <row r="182" spans="2:5" ht="17.100000000000001" hidden="1" customHeight="1" x14ac:dyDescent="0.15">
      <c r="B182" s="47" t="str">
        <f>IF(h_공사원가계산서!P181=h_공사원가계산서!P182,"",h_공사원가계산서!P182)</f>
        <v/>
      </c>
      <c r="C182" s="43" t="str">
        <f>IF(h_공사원가계산서!Q181=h_공사원가계산서!Q182,"",h_공사원가계산서!Q182)</f>
        <v/>
      </c>
      <c r="D182" s="43" t="str">
        <f>IF(h_공사원가계산서!R181=h_공사원가계산서!R182,"",h_공사원가계산서!R182)</f>
        <v/>
      </c>
      <c r="E182" s="49">
        <f>h_공사원가계산서!S182</f>
        <v>0</v>
      </c>
    </row>
    <row r="183" spans="2:5" ht="17.100000000000001" hidden="1" customHeight="1" x14ac:dyDescent="0.15">
      <c r="B183" s="47" t="str">
        <f>IF(h_공사원가계산서!P182=h_공사원가계산서!P183,"",h_공사원가계산서!P183)</f>
        <v/>
      </c>
      <c r="C183" s="43" t="str">
        <f>IF(h_공사원가계산서!Q182=h_공사원가계산서!Q183,"",h_공사원가계산서!Q183)</f>
        <v/>
      </c>
      <c r="D183" s="43" t="str">
        <f>IF(h_공사원가계산서!R182=h_공사원가계산서!R183,"",h_공사원가계산서!R183)</f>
        <v/>
      </c>
      <c r="E183" s="49">
        <f>h_공사원가계산서!S183</f>
        <v>0</v>
      </c>
    </row>
    <row r="184" spans="2:5" ht="17.100000000000001" hidden="1" customHeight="1" x14ac:dyDescent="0.15">
      <c r="B184" s="47" t="str">
        <f>IF(h_공사원가계산서!P183=h_공사원가계산서!P184,"",h_공사원가계산서!P184)</f>
        <v/>
      </c>
      <c r="C184" s="43" t="str">
        <f>IF(h_공사원가계산서!Q183=h_공사원가계산서!Q184,"",h_공사원가계산서!Q184)</f>
        <v/>
      </c>
      <c r="D184" s="43" t="str">
        <f>IF(h_공사원가계산서!R183=h_공사원가계산서!R184,"",h_공사원가계산서!R184)</f>
        <v/>
      </c>
      <c r="E184" s="49">
        <f>h_공사원가계산서!S184</f>
        <v>0</v>
      </c>
    </row>
    <row r="185" spans="2:5" ht="17.100000000000001" hidden="1" customHeight="1" x14ac:dyDescent="0.15">
      <c r="B185" s="47" t="str">
        <f>IF(h_공사원가계산서!P184=h_공사원가계산서!P185,"",h_공사원가계산서!P185)</f>
        <v/>
      </c>
      <c r="C185" s="43" t="str">
        <f>IF(h_공사원가계산서!Q184=h_공사원가계산서!Q185,"",h_공사원가계산서!Q185)</f>
        <v/>
      </c>
      <c r="D185" s="43" t="str">
        <f>IF(h_공사원가계산서!R184=h_공사원가계산서!R185,"",h_공사원가계산서!R185)</f>
        <v/>
      </c>
      <c r="E185" s="49">
        <f>h_공사원가계산서!S185</f>
        <v>0</v>
      </c>
    </row>
    <row r="186" spans="2:5" ht="17.100000000000001" hidden="1" customHeight="1" x14ac:dyDescent="0.15">
      <c r="B186" s="47" t="str">
        <f>IF(h_공사원가계산서!P185=h_공사원가계산서!P186,"",h_공사원가계산서!P186)</f>
        <v/>
      </c>
      <c r="C186" s="43" t="str">
        <f>IF(h_공사원가계산서!Q185=h_공사원가계산서!Q186,"",h_공사원가계산서!Q186)</f>
        <v/>
      </c>
      <c r="D186" s="43" t="str">
        <f>IF(h_공사원가계산서!R185=h_공사원가계산서!R186,"",h_공사원가계산서!R186)</f>
        <v/>
      </c>
      <c r="E186" s="49">
        <f>h_공사원가계산서!S186</f>
        <v>0</v>
      </c>
    </row>
    <row r="187" spans="2:5" ht="17.100000000000001" hidden="1" customHeight="1" x14ac:dyDescent="0.15">
      <c r="B187" s="47" t="str">
        <f>IF(h_공사원가계산서!P186=h_공사원가계산서!P187,"",h_공사원가계산서!P187)</f>
        <v/>
      </c>
      <c r="C187" s="43" t="str">
        <f>IF(h_공사원가계산서!Q186=h_공사원가계산서!Q187,"",h_공사원가계산서!Q187)</f>
        <v/>
      </c>
      <c r="D187" s="43" t="str">
        <f>IF(h_공사원가계산서!R186=h_공사원가계산서!R187,"",h_공사원가계산서!R187)</f>
        <v/>
      </c>
      <c r="E187" s="49">
        <f>h_공사원가계산서!S187</f>
        <v>0</v>
      </c>
    </row>
    <row r="188" spans="2:5" ht="17.100000000000001" hidden="1" customHeight="1" x14ac:dyDescent="0.15">
      <c r="B188" s="47" t="str">
        <f>IF(h_공사원가계산서!P187=h_공사원가계산서!P188,"",h_공사원가계산서!P188)</f>
        <v/>
      </c>
      <c r="C188" s="43" t="str">
        <f>IF(h_공사원가계산서!Q187=h_공사원가계산서!Q188,"",h_공사원가계산서!Q188)</f>
        <v/>
      </c>
      <c r="D188" s="43" t="str">
        <f>IF(h_공사원가계산서!R187=h_공사원가계산서!R188,"",h_공사원가계산서!R188)</f>
        <v/>
      </c>
      <c r="E188" s="49">
        <f>h_공사원가계산서!S188</f>
        <v>0</v>
      </c>
    </row>
    <row r="189" spans="2:5" ht="17.100000000000001" hidden="1" customHeight="1" x14ac:dyDescent="0.15">
      <c r="B189" s="47" t="str">
        <f>IF(h_공사원가계산서!P188=h_공사원가계산서!P189,"",h_공사원가계산서!P189)</f>
        <v/>
      </c>
      <c r="C189" s="43" t="str">
        <f>IF(h_공사원가계산서!Q188=h_공사원가계산서!Q189,"",h_공사원가계산서!Q189)</f>
        <v/>
      </c>
      <c r="D189" s="43" t="str">
        <f>IF(h_공사원가계산서!R188=h_공사원가계산서!R189,"",h_공사원가계산서!R189)</f>
        <v/>
      </c>
      <c r="E189" s="49">
        <f>h_공사원가계산서!S189</f>
        <v>0</v>
      </c>
    </row>
    <row r="190" spans="2:5" ht="17.100000000000001" hidden="1" customHeight="1" x14ac:dyDescent="0.15">
      <c r="B190" s="47" t="str">
        <f>IF(h_공사원가계산서!P189=h_공사원가계산서!P190,"",h_공사원가계산서!P190)</f>
        <v/>
      </c>
      <c r="C190" s="43" t="str">
        <f>IF(h_공사원가계산서!Q189=h_공사원가계산서!Q190,"",h_공사원가계산서!Q190)</f>
        <v/>
      </c>
      <c r="D190" s="43" t="str">
        <f>IF(h_공사원가계산서!R189=h_공사원가계산서!R190,"",h_공사원가계산서!R190)</f>
        <v/>
      </c>
      <c r="E190" s="49">
        <f>h_공사원가계산서!S190</f>
        <v>0</v>
      </c>
    </row>
    <row r="191" spans="2:5" ht="17.100000000000001" hidden="1" customHeight="1" x14ac:dyDescent="0.15">
      <c r="B191" s="47" t="str">
        <f>IF(h_공사원가계산서!P190=h_공사원가계산서!P191,"",h_공사원가계산서!P191)</f>
        <v/>
      </c>
      <c r="C191" s="43" t="str">
        <f>IF(h_공사원가계산서!Q190=h_공사원가계산서!Q191,"",h_공사원가계산서!Q191)</f>
        <v/>
      </c>
      <c r="D191" s="43" t="str">
        <f>IF(h_공사원가계산서!R190=h_공사원가계산서!R191,"",h_공사원가계산서!R191)</f>
        <v/>
      </c>
      <c r="E191" s="49">
        <f>h_공사원가계산서!S191</f>
        <v>0</v>
      </c>
    </row>
    <row r="192" spans="2:5" ht="17.100000000000001" hidden="1" customHeight="1" x14ac:dyDescent="0.15">
      <c r="B192" s="47" t="str">
        <f>IF(h_공사원가계산서!P191=h_공사원가계산서!P192,"",h_공사원가계산서!P192)</f>
        <v/>
      </c>
      <c r="C192" s="43" t="str">
        <f>IF(h_공사원가계산서!Q191=h_공사원가계산서!Q192,"",h_공사원가계산서!Q192)</f>
        <v/>
      </c>
      <c r="D192" s="43" t="str">
        <f>IF(h_공사원가계산서!R191=h_공사원가계산서!R192,"",h_공사원가계산서!R192)</f>
        <v/>
      </c>
      <c r="E192" s="49">
        <f>h_공사원가계산서!S192</f>
        <v>0</v>
      </c>
    </row>
    <row r="193" spans="2:5" ht="17.100000000000001" hidden="1" customHeight="1" x14ac:dyDescent="0.15">
      <c r="B193" s="47" t="str">
        <f>IF(h_공사원가계산서!P192=h_공사원가계산서!P193,"",h_공사원가계산서!P193)</f>
        <v/>
      </c>
      <c r="C193" s="43" t="str">
        <f>IF(h_공사원가계산서!Q192=h_공사원가계산서!Q193,"",h_공사원가계산서!Q193)</f>
        <v/>
      </c>
      <c r="D193" s="43" t="str">
        <f>IF(h_공사원가계산서!R192=h_공사원가계산서!R193,"",h_공사원가계산서!R193)</f>
        <v/>
      </c>
      <c r="E193" s="49">
        <f>h_공사원가계산서!S193</f>
        <v>0</v>
      </c>
    </row>
    <row r="194" spans="2:5" ht="17.100000000000001" hidden="1" customHeight="1" x14ac:dyDescent="0.15">
      <c r="B194" s="47" t="str">
        <f>IF(h_공사원가계산서!P193=h_공사원가계산서!P194,"",h_공사원가계산서!P194)</f>
        <v/>
      </c>
      <c r="C194" s="43" t="str">
        <f>IF(h_공사원가계산서!Q193=h_공사원가계산서!Q194,"",h_공사원가계산서!Q194)</f>
        <v/>
      </c>
      <c r="D194" s="43" t="str">
        <f>IF(h_공사원가계산서!R193=h_공사원가계산서!R194,"",h_공사원가계산서!R194)</f>
        <v/>
      </c>
      <c r="E194" s="49">
        <f>h_공사원가계산서!S194</f>
        <v>0</v>
      </c>
    </row>
    <row r="195" spans="2:5" ht="17.100000000000001" hidden="1" customHeight="1" x14ac:dyDescent="0.15">
      <c r="B195" s="47" t="str">
        <f>IF(h_공사원가계산서!P194=h_공사원가계산서!P195,"",h_공사원가계산서!P195)</f>
        <v/>
      </c>
      <c r="C195" s="43" t="str">
        <f>IF(h_공사원가계산서!Q194=h_공사원가계산서!Q195,"",h_공사원가계산서!Q195)</f>
        <v/>
      </c>
      <c r="D195" s="43" t="str">
        <f>IF(h_공사원가계산서!R194=h_공사원가계산서!R195,"",h_공사원가계산서!R195)</f>
        <v/>
      </c>
      <c r="E195" s="49">
        <f>h_공사원가계산서!S195</f>
        <v>0</v>
      </c>
    </row>
    <row r="196" spans="2:5" ht="17.100000000000001" hidden="1" customHeight="1" x14ac:dyDescent="0.15">
      <c r="B196" s="47" t="str">
        <f>IF(h_공사원가계산서!P195=h_공사원가계산서!P196,"",h_공사원가계산서!P196)</f>
        <v/>
      </c>
      <c r="C196" s="43" t="str">
        <f>IF(h_공사원가계산서!Q195=h_공사원가계산서!Q196,"",h_공사원가계산서!Q196)</f>
        <v/>
      </c>
      <c r="D196" s="43" t="str">
        <f>IF(h_공사원가계산서!R195=h_공사원가계산서!R196,"",h_공사원가계산서!R196)</f>
        <v/>
      </c>
      <c r="E196" s="49">
        <f>h_공사원가계산서!S196</f>
        <v>0</v>
      </c>
    </row>
    <row r="197" spans="2:5" ht="17.100000000000001" hidden="1" customHeight="1" x14ac:dyDescent="0.15">
      <c r="B197" s="47" t="str">
        <f>IF(h_공사원가계산서!P196=h_공사원가계산서!P197,"",h_공사원가계산서!P197)</f>
        <v/>
      </c>
      <c r="C197" s="43" t="str">
        <f>IF(h_공사원가계산서!Q196=h_공사원가계산서!Q197,"",h_공사원가계산서!Q197)</f>
        <v/>
      </c>
      <c r="D197" s="43" t="str">
        <f>IF(h_공사원가계산서!R196=h_공사원가계산서!R197,"",h_공사원가계산서!R197)</f>
        <v/>
      </c>
      <c r="E197" s="49">
        <f>h_공사원가계산서!S197</f>
        <v>0</v>
      </c>
    </row>
    <row r="198" spans="2:5" ht="17.100000000000001" hidden="1" customHeight="1" x14ac:dyDescent="0.15">
      <c r="B198" s="47" t="str">
        <f>IF(h_공사원가계산서!P197=h_공사원가계산서!P198,"",h_공사원가계산서!P198)</f>
        <v/>
      </c>
      <c r="C198" s="43" t="str">
        <f>IF(h_공사원가계산서!Q197=h_공사원가계산서!Q198,"",h_공사원가계산서!Q198)</f>
        <v/>
      </c>
      <c r="D198" s="43" t="str">
        <f>IF(h_공사원가계산서!R197=h_공사원가계산서!R198,"",h_공사원가계산서!R198)</f>
        <v/>
      </c>
      <c r="E198" s="49">
        <f>h_공사원가계산서!S198</f>
        <v>0</v>
      </c>
    </row>
    <row r="199" spans="2:5" ht="17.100000000000001" hidden="1" customHeight="1" x14ac:dyDescent="0.15">
      <c r="B199" s="47" t="str">
        <f>IF(h_공사원가계산서!P198=h_공사원가계산서!P199,"",h_공사원가계산서!P199)</f>
        <v/>
      </c>
      <c r="C199" s="43" t="str">
        <f>IF(h_공사원가계산서!Q198=h_공사원가계산서!Q199,"",h_공사원가계산서!Q199)</f>
        <v/>
      </c>
      <c r="D199" s="43" t="str">
        <f>IF(h_공사원가계산서!R198=h_공사원가계산서!R199,"",h_공사원가계산서!R199)</f>
        <v/>
      </c>
      <c r="E199" s="49">
        <f>h_공사원가계산서!S199</f>
        <v>0</v>
      </c>
    </row>
    <row r="200" spans="2:5" ht="17.100000000000001" hidden="1" customHeight="1" x14ac:dyDescent="0.15">
      <c r="B200" s="47" t="str">
        <f>IF(h_공사원가계산서!P199=h_공사원가계산서!P200,"",h_공사원가계산서!P200)</f>
        <v/>
      </c>
      <c r="C200" s="43" t="str">
        <f>IF(h_공사원가계산서!Q199=h_공사원가계산서!Q200,"",h_공사원가계산서!Q200)</f>
        <v/>
      </c>
      <c r="D200" s="43" t="str">
        <f>IF(h_공사원가계산서!R199=h_공사원가계산서!R200,"",h_공사원가계산서!R200)</f>
        <v/>
      </c>
      <c r="E200" s="49">
        <f>h_공사원가계산서!S200</f>
        <v>0</v>
      </c>
    </row>
    <row r="201" spans="2:5" ht="17.100000000000001" hidden="1" customHeight="1" x14ac:dyDescent="0.15">
      <c r="B201" s="47" t="str">
        <f>IF(h_공사원가계산서!P200=h_공사원가계산서!P201,"",h_공사원가계산서!P201)</f>
        <v/>
      </c>
      <c r="C201" s="43" t="str">
        <f>IF(h_공사원가계산서!Q200=h_공사원가계산서!Q201,"",h_공사원가계산서!Q201)</f>
        <v/>
      </c>
      <c r="D201" s="43" t="str">
        <f>IF(h_공사원가계산서!R200=h_공사원가계산서!R201,"",h_공사원가계산서!R201)</f>
        <v/>
      </c>
      <c r="E201" s="49">
        <f>h_공사원가계산서!S201</f>
        <v>0</v>
      </c>
    </row>
    <row r="202" spans="2:5" ht="17.100000000000001" hidden="1" customHeight="1" x14ac:dyDescent="0.15">
      <c r="B202" s="47" t="str">
        <f>IF(h_공사원가계산서!P201=h_공사원가계산서!P202,"",h_공사원가계산서!P202)</f>
        <v/>
      </c>
      <c r="C202" s="43" t="str">
        <f>IF(h_공사원가계산서!Q201=h_공사원가계산서!Q202,"",h_공사원가계산서!Q202)</f>
        <v/>
      </c>
      <c r="D202" s="43" t="str">
        <f>IF(h_공사원가계산서!R201=h_공사원가계산서!R202,"",h_공사원가계산서!R202)</f>
        <v/>
      </c>
      <c r="E202" s="49">
        <f>h_공사원가계산서!S202</f>
        <v>0</v>
      </c>
    </row>
    <row r="203" spans="2:5" ht="17.100000000000001" hidden="1" customHeight="1" x14ac:dyDescent="0.15">
      <c r="B203" s="47" t="str">
        <f>IF(h_공사원가계산서!P202=h_공사원가계산서!P203,"",h_공사원가계산서!P203)</f>
        <v/>
      </c>
      <c r="C203" s="43" t="str">
        <f>IF(h_공사원가계산서!Q202=h_공사원가계산서!Q203,"",h_공사원가계산서!Q203)</f>
        <v/>
      </c>
      <c r="D203" s="43" t="str">
        <f>IF(h_공사원가계산서!R202=h_공사원가계산서!R203,"",h_공사원가계산서!R203)</f>
        <v/>
      </c>
      <c r="E203" s="49">
        <f>h_공사원가계산서!S203</f>
        <v>0</v>
      </c>
    </row>
    <row r="204" spans="2:5" ht="17.100000000000001" hidden="1" customHeight="1" x14ac:dyDescent="0.15">
      <c r="B204" s="47" t="str">
        <f>IF(h_공사원가계산서!P203=h_공사원가계산서!P204,"",h_공사원가계산서!P204)</f>
        <v/>
      </c>
      <c r="C204" s="43" t="str">
        <f>IF(h_공사원가계산서!Q203=h_공사원가계산서!Q204,"",h_공사원가계산서!Q204)</f>
        <v/>
      </c>
      <c r="D204" s="43" t="str">
        <f>IF(h_공사원가계산서!R203=h_공사원가계산서!R204,"",h_공사원가계산서!R204)</f>
        <v/>
      </c>
      <c r="E204" s="49">
        <f>h_공사원가계산서!S204</f>
        <v>0</v>
      </c>
    </row>
    <row r="205" spans="2:5" ht="17.100000000000001" hidden="1" customHeight="1" x14ac:dyDescent="0.15">
      <c r="B205" s="47" t="str">
        <f>IF(h_공사원가계산서!P204=h_공사원가계산서!P205,"",h_공사원가계산서!P205)</f>
        <v/>
      </c>
      <c r="C205" s="43" t="str">
        <f>IF(h_공사원가계산서!Q204=h_공사원가계산서!Q205,"",h_공사원가계산서!Q205)</f>
        <v/>
      </c>
      <c r="D205" s="43" t="str">
        <f>IF(h_공사원가계산서!R204=h_공사원가계산서!R205,"",h_공사원가계산서!R205)</f>
        <v/>
      </c>
      <c r="E205" s="49">
        <f>h_공사원가계산서!S205</f>
        <v>0</v>
      </c>
    </row>
    <row r="206" spans="2:5" ht="17.100000000000001" hidden="1" customHeight="1" x14ac:dyDescent="0.15">
      <c r="B206" s="47" t="str">
        <f>IF(h_공사원가계산서!P205=h_공사원가계산서!P206,"",h_공사원가계산서!P206)</f>
        <v/>
      </c>
      <c r="C206" s="43" t="str">
        <f>IF(h_공사원가계산서!Q205=h_공사원가계산서!Q206,"",h_공사원가계산서!Q206)</f>
        <v/>
      </c>
      <c r="D206" s="43" t="str">
        <f>IF(h_공사원가계산서!R205=h_공사원가계산서!R206,"",h_공사원가계산서!R206)</f>
        <v/>
      </c>
      <c r="E206" s="49">
        <f>h_공사원가계산서!S206</f>
        <v>0</v>
      </c>
    </row>
    <row r="207" spans="2:5" ht="17.100000000000001" hidden="1" customHeight="1" x14ac:dyDescent="0.15">
      <c r="B207" s="47" t="str">
        <f>IF(h_공사원가계산서!P206=h_공사원가계산서!P207,"",h_공사원가계산서!P207)</f>
        <v/>
      </c>
      <c r="C207" s="43" t="str">
        <f>IF(h_공사원가계산서!Q206=h_공사원가계산서!Q207,"",h_공사원가계산서!Q207)</f>
        <v/>
      </c>
      <c r="D207" s="43" t="str">
        <f>IF(h_공사원가계산서!R206=h_공사원가계산서!R207,"",h_공사원가계산서!R207)</f>
        <v/>
      </c>
      <c r="E207" s="49">
        <f>h_공사원가계산서!S207</f>
        <v>0</v>
      </c>
    </row>
    <row r="208" spans="2:5" ht="17.100000000000001" hidden="1" customHeight="1" x14ac:dyDescent="0.15">
      <c r="B208" s="47" t="str">
        <f>IF(h_공사원가계산서!P207=h_공사원가계산서!P208,"",h_공사원가계산서!P208)</f>
        <v/>
      </c>
      <c r="C208" s="43" t="str">
        <f>IF(h_공사원가계산서!Q207=h_공사원가계산서!Q208,"",h_공사원가계산서!Q208)</f>
        <v/>
      </c>
      <c r="D208" s="43" t="str">
        <f>IF(h_공사원가계산서!R207=h_공사원가계산서!R208,"",h_공사원가계산서!R208)</f>
        <v/>
      </c>
      <c r="E208" s="49">
        <f>h_공사원가계산서!S208</f>
        <v>0</v>
      </c>
    </row>
    <row r="209" spans="2:5" ht="17.100000000000001" hidden="1" customHeight="1" x14ac:dyDescent="0.15">
      <c r="B209" s="47" t="str">
        <f>IF(h_공사원가계산서!P208=h_공사원가계산서!P209,"",h_공사원가계산서!P209)</f>
        <v/>
      </c>
      <c r="C209" s="43" t="str">
        <f>IF(h_공사원가계산서!Q208=h_공사원가계산서!Q209,"",h_공사원가계산서!Q209)</f>
        <v/>
      </c>
      <c r="D209" s="43" t="str">
        <f>IF(h_공사원가계산서!R208=h_공사원가계산서!R209,"",h_공사원가계산서!R209)</f>
        <v/>
      </c>
      <c r="E209" s="49">
        <f>h_공사원가계산서!S209</f>
        <v>0</v>
      </c>
    </row>
    <row r="210" spans="2:5" ht="17.100000000000001" hidden="1" customHeight="1" x14ac:dyDescent="0.15">
      <c r="B210" s="50" t="str">
        <f>IF(h_공사원가계산서!P209=h_공사원가계산서!P210,"",h_공사원가계산서!P210)</f>
        <v/>
      </c>
      <c r="C210" s="51" t="str">
        <f>IF(h_공사원가계산서!Q209=h_공사원가계산서!Q210,"",h_공사원가계산서!Q210)</f>
        <v/>
      </c>
      <c r="D210" s="51" t="str">
        <f>IF(h_공사원가계산서!R209=h_공사원가계산서!R210,"",h_공사원가계산서!R210)</f>
        <v/>
      </c>
      <c r="E210" s="52">
        <f>h_공사원가계산서!S210</f>
        <v>0</v>
      </c>
    </row>
    <row r="211" spans="2:5" ht="17.100000000000001" hidden="1" customHeight="1" x14ac:dyDescent="0.15">
      <c r="B211" s="56" t="str">
        <f>IF(h_공사원가계산서!P210=h_공사원가계산서!P211,"",h_공사원가계산서!P211)</f>
        <v/>
      </c>
      <c r="C211" s="57" t="str">
        <f>IF(h_공사원가계산서!Q210=h_공사원가계산서!Q211,"",h_공사원가계산서!Q211)</f>
        <v/>
      </c>
      <c r="D211" s="57" t="str">
        <f>IF(h_공사원가계산서!R210=h_공사원가계산서!R211,"",h_공사원가계산서!R211)</f>
        <v/>
      </c>
      <c r="E211" s="60">
        <f>h_공사원가계산서!S211</f>
        <v>0</v>
      </c>
    </row>
    <row r="212" spans="2:5" ht="17.100000000000001" hidden="1" customHeight="1" x14ac:dyDescent="0.15">
      <c r="B212" s="47" t="str">
        <f>IF(h_공사원가계산서!P211=h_공사원가계산서!P212,"",h_공사원가계산서!P212)</f>
        <v/>
      </c>
      <c r="C212" s="43" t="str">
        <f>IF(h_공사원가계산서!Q211=h_공사원가계산서!Q212,"",h_공사원가계산서!Q212)</f>
        <v/>
      </c>
      <c r="D212" s="43" t="str">
        <f>IF(h_공사원가계산서!R211=h_공사원가계산서!R212,"",h_공사원가계산서!R212)</f>
        <v/>
      </c>
      <c r="E212" s="49">
        <f>h_공사원가계산서!S212</f>
        <v>0</v>
      </c>
    </row>
    <row r="213" spans="2:5" ht="17.100000000000001" hidden="1" customHeight="1" x14ac:dyDescent="0.15">
      <c r="B213" s="47" t="str">
        <f>IF(h_공사원가계산서!P212=h_공사원가계산서!P213,"",h_공사원가계산서!P213)</f>
        <v/>
      </c>
      <c r="C213" s="43" t="str">
        <f>IF(h_공사원가계산서!Q212=h_공사원가계산서!Q213,"",h_공사원가계산서!Q213)</f>
        <v/>
      </c>
      <c r="D213" s="43" t="str">
        <f>IF(h_공사원가계산서!R212=h_공사원가계산서!R213,"",h_공사원가계산서!R213)</f>
        <v/>
      </c>
      <c r="E213" s="49">
        <f>h_공사원가계산서!S213</f>
        <v>0</v>
      </c>
    </row>
    <row r="214" spans="2:5" ht="17.100000000000001" hidden="1" customHeight="1" x14ac:dyDescent="0.15">
      <c r="B214" s="47" t="str">
        <f>IF(h_공사원가계산서!P213=h_공사원가계산서!P214,"",h_공사원가계산서!P214)</f>
        <v/>
      </c>
      <c r="C214" s="43" t="str">
        <f>IF(h_공사원가계산서!Q213=h_공사원가계산서!Q214,"",h_공사원가계산서!Q214)</f>
        <v/>
      </c>
      <c r="D214" s="43" t="str">
        <f>IF(h_공사원가계산서!R213=h_공사원가계산서!R214,"",h_공사원가계산서!R214)</f>
        <v/>
      </c>
      <c r="E214" s="49">
        <f>h_공사원가계산서!S214</f>
        <v>0</v>
      </c>
    </row>
    <row r="215" spans="2:5" ht="17.100000000000001" hidden="1" customHeight="1" x14ac:dyDescent="0.15">
      <c r="B215" s="47" t="str">
        <f>IF(h_공사원가계산서!P214=h_공사원가계산서!P215,"",h_공사원가계산서!P215)</f>
        <v/>
      </c>
      <c r="C215" s="43" t="str">
        <f>IF(h_공사원가계산서!Q214=h_공사원가계산서!Q215,"",h_공사원가계산서!Q215)</f>
        <v/>
      </c>
      <c r="D215" s="43" t="str">
        <f>IF(h_공사원가계산서!R214=h_공사원가계산서!R215,"",h_공사원가계산서!R215)</f>
        <v/>
      </c>
      <c r="E215" s="49">
        <f>h_공사원가계산서!S215</f>
        <v>0</v>
      </c>
    </row>
    <row r="216" spans="2:5" ht="17.100000000000001" hidden="1" customHeight="1" x14ac:dyDescent="0.15">
      <c r="B216" s="47" t="str">
        <f>IF(h_공사원가계산서!P215=h_공사원가계산서!P216,"",h_공사원가계산서!P216)</f>
        <v/>
      </c>
      <c r="C216" s="43" t="str">
        <f>IF(h_공사원가계산서!Q215=h_공사원가계산서!Q216,"",h_공사원가계산서!Q216)</f>
        <v/>
      </c>
      <c r="D216" s="43" t="str">
        <f>IF(h_공사원가계산서!R215=h_공사원가계산서!R216,"",h_공사원가계산서!R216)</f>
        <v/>
      </c>
      <c r="E216" s="49">
        <f>h_공사원가계산서!S216</f>
        <v>0</v>
      </c>
    </row>
    <row r="217" spans="2:5" ht="17.100000000000001" hidden="1" customHeight="1" x14ac:dyDescent="0.15">
      <c r="B217" s="47" t="str">
        <f>IF(h_공사원가계산서!P216=h_공사원가계산서!P217,"",h_공사원가계산서!P217)</f>
        <v/>
      </c>
      <c r="C217" s="43" t="str">
        <f>IF(h_공사원가계산서!Q216=h_공사원가계산서!Q217,"",h_공사원가계산서!Q217)</f>
        <v/>
      </c>
      <c r="D217" s="43" t="str">
        <f>IF(h_공사원가계산서!R216=h_공사원가계산서!R217,"",h_공사원가계산서!R217)</f>
        <v/>
      </c>
      <c r="E217" s="49">
        <f>h_공사원가계산서!S217</f>
        <v>0</v>
      </c>
    </row>
    <row r="218" spans="2:5" ht="17.100000000000001" hidden="1" customHeight="1" x14ac:dyDescent="0.15">
      <c r="B218" s="47" t="str">
        <f>IF(h_공사원가계산서!P217=h_공사원가계산서!P218,"",h_공사원가계산서!P218)</f>
        <v/>
      </c>
      <c r="C218" s="43" t="str">
        <f>IF(h_공사원가계산서!Q217=h_공사원가계산서!Q218,"",h_공사원가계산서!Q218)</f>
        <v/>
      </c>
      <c r="D218" s="43" t="str">
        <f>IF(h_공사원가계산서!R217=h_공사원가계산서!R218,"",h_공사원가계산서!R218)</f>
        <v/>
      </c>
      <c r="E218" s="49">
        <f>h_공사원가계산서!S218</f>
        <v>0</v>
      </c>
    </row>
    <row r="219" spans="2:5" ht="17.100000000000001" hidden="1" customHeight="1" x14ac:dyDescent="0.15">
      <c r="B219" s="47" t="str">
        <f>IF(h_공사원가계산서!P218=h_공사원가계산서!P219,"",h_공사원가계산서!P219)</f>
        <v/>
      </c>
      <c r="C219" s="43" t="str">
        <f>IF(h_공사원가계산서!Q218=h_공사원가계산서!Q219,"",h_공사원가계산서!Q219)</f>
        <v/>
      </c>
      <c r="D219" s="43" t="str">
        <f>IF(h_공사원가계산서!R218=h_공사원가계산서!R219,"",h_공사원가계산서!R219)</f>
        <v/>
      </c>
      <c r="E219" s="49">
        <f>h_공사원가계산서!S219</f>
        <v>0</v>
      </c>
    </row>
    <row r="220" spans="2:5" ht="17.100000000000001" hidden="1" customHeight="1" x14ac:dyDescent="0.15">
      <c r="B220" s="47" t="str">
        <f>IF(h_공사원가계산서!P219=h_공사원가계산서!P220,"",h_공사원가계산서!P220)</f>
        <v/>
      </c>
      <c r="C220" s="43" t="str">
        <f>IF(h_공사원가계산서!Q219=h_공사원가계산서!Q220,"",h_공사원가계산서!Q220)</f>
        <v/>
      </c>
      <c r="D220" s="43" t="str">
        <f>IF(h_공사원가계산서!R219=h_공사원가계산서!R220,"",h_공사원가계산서!R220)</f>
        <v/>
      </c>
      <c r="E220" s="49">
        <f>h_공사원가계산서!S220</f>
        <v>0</v>
      </c>
    </row>
    <row r="221" spans="2:5" ht="17.100000000000001" hidden="1" customHeight="1" x14ac:dyDescent="0.15">
      <c r="B221" s="47" t="str">
        <f>IF(h_공사원가계산서!P220=h_공사원가계산서!P221,"",h_공사원가계산서!P221)</f>
        <v/>
      </c>
      <c r="C221" s="43" t="str">
        <f>IF(h_공사원가계산서!Q220=h_공사원가계산서!Q221,"",h_공사원가계산서!Q221)</f>
        <v/>
      </c>
      <c r="D221" s="43" t="str">
        <f>IF(h_공사원가계산서!R220=h_공사원가계산서!R221,"",h_공사원가계산서!R221)</f>
        <v/>
      </c>
      <c r="E221" s="49">
        <f>h_공사원가계산서!S221</f>
        <v>0</v>
      </c>
    </row>
    <row r="222" spans="2:5" ht="17.100000000000001" hidden="1" customHeight="1" x14ac:dyDescent="0.15">
      <c r="B222" s="47" t="str">
        <f>IF(h_공사원가계산서!P221=h_공사원가계산서!P222,"",h_공사원가계산서!P222)</f>
        <v/>
      </c>
      <c r="C222" s="43" t="str">
        <f>IF(h_공사원가계산서!Q221=h_공사원가계산서!Q222,"",h_공사원가계산서!Q222)</f>
        <v/>
      </c>
      <c r="D222" s="43" t="str">
        <f>IF(h_공사원가계산서!R221=h_공사원가계산서!R222,"",h_공사원가계산서!R222)</f>
        <v/>
      </c>
      <c r="E222" s="49">
        <f>h_공사원가계산서!S222</f>
        <v>0</v>
      </c>
    </row>
    <row r="223" spans="2:5" ht="17.100000000000001" hidden="1" customHeight="1" x14ac:dyDescent="0.15">
      <c r="B223" s="47" t="str">
        <f>IF(h_공사원가계산서!P222=h_공사원가계산서!P223,"",h_공사원가계산서!P223)</f>
        <v/>
      </c>
      <c r="C223" s="43" t="str">
        <f>IF(h_공사원가계산서!Q222=h_공사원가계산서!Q223,"",h_공사원가계산서!Q223)</f>
        <v/>
      </c>
      <c r="D223" s="43" t="str">
        <f>IF(h_공사원가계산서!R222=h_공사원가계산서!R223,"",h_공사원가계산서!R223)</f>
        <v/>
      </c>
      <c r="E223" s="49">
        <f>h_공사원가계산서!S223</f>
        <v>0</v>
      </c>
    </row>
    <row r="224" spans="2:5" ht="17.100000000000001" hidden="1" customHeight="1" x14ac:dyDescent="0.15">
      <c r="B224" s="47" t="str">
        <f>IF(h_공사원가계산서!P223=h_공사원가계산서!P224,"",h_공사원가계산서!P224)</f>
        <v/>
      </c>
      <c r="C224" s="43" t="str">
        <f>IF(h_공사원가계산서!Q223=h_공사원가계산서!Q224,"",h_공사원가계산서!Q224)</f>
        <v/>
      </c>
      <c r="D224" s="43" t="str">
        <f>IF(h_공사원가계산서!R223=h_공사원가계산서!R224,"",h_공사원가계산서!R224)</f>
        <v/>
      </c>
      <c r="E224" s="49">
        <f>h_공사원가계산서!S224</f>
        <v>0</v>
      </c>
    </row>
    <row r="225" spans="2:5" ht="17.100000000000001" hidden="1" customHeight="1" x14ac:dyDescent="0.15">
      <c r="B225" s="47" t="str">
        <f>IF(h_공사원가계산서!P224=h_공사원가계산서!P225,"",h_공사원가계산서!P225)</f>
        <v/>
      </c>
      <c r="C225" s="43" t="str">
        <f>IF(h_공사원가계산서!Q224=h_공사원가계산서!Q225,"",h_공사원가계산서!Q225)</f>
        <v/>
      </c>
      <c r="D225" s="43" t="str">
        <f>IF(h_공사원가계산서!R224=h_공사원가계산서!R225,"",h_공사원가계산서!R225)</f>
        <v/>
      </c>
      <c r="E225" s="49">
        <f>h_공사원가계산서!S225</f>
        <v>0</v>
      </c>
    </row>
    <row r="226" spans="2:5" ht="17.100000000000001" hidden="1" customHeight="1" x14ac:dyDescent="0.15">
      <c r="B226" s="47" t="str">
        <f>IF(h_공사원가계산서!P225=h_공사원가계산서!P226,"",h_공사원가계산서!P226)</f>
        <v/>
      </c>
      <c r="C226" s="43" t="str">
        <f>IF(h_공사원가계산서!Q225=h_공사원가계산서!Q226,"",h_공사원가계산서!Q226)</f>
        <v/>
      </c>
      <c r="D226" s="43" t="str">
        <f>IF(h_공사원가계산서!R225=h_공사원가계산서!R226,"",h_공사원가계산서!R226)</f>
        <v/>
      </c>
      <c r="E226" s="49">
        <f>h_공사원가계산서!S226</f>
        <v>0</v>
      </c>
    </row>
    <row r="227" spans="2:5" ht="17.100000000000001" hidden="1" customHeight="1" x14ac:dyDescent="0.15">
      <c r="B227" s="47" t="str">
        <f>IF(h_공사원가계산서!P226=h_공사원가계산서!P227,"",h_공사원가계산서!P227)</f>
        <v/>
      </c>
      <c r="C227" s="43" t="str">
        <f>IF(h_공사원가계산서!Q226=h_공사원가계산서!Q227,"",h_공사원가계산서!Q227)</f>
        <v/>
      </c>
      <c r="D227" s="43" t="str">
        <f>IF(h_공사원가계산서!R226=h_공사원가계산서!R227,"",h_공사원가계산서!R227)</f>
        <v/>
      </c>
      <c r="E227" s="49">
        <f>h_공사원가계산서!S227</f>
        <v>0</v>
      </c>
    </row>
    <row r="228" spans="2:5" ht="17.100000000000001" hidden="1" customHeight="1" x14ac:dyDescent="0.15">
      <c r="B228" s="47" t="str">
        <f>IF(h_공사원가계산서!P227=h_공사원가계산서!P228,"",h_공사원가계산서!P228)</f>
        <v/>
      </c>
      <c r="C228" s="43" t="str">
        <f>IF(h_공사원가계산서!Q227=h_공사원가계산서!Q228,"",h_공사원가계산서!Q228)</f>
        <v/>
      </c>
      <c r="D228" s="43" t="str">
        <f>IF(h_공사원가계산서!R227=h_공사원가계산서!R228,"",h_공사원가계산서!R228)</f>
        <v/>
      </c>
      <c r="E228" s="49">
        <f>h_공사원가계산서!S228</f>
        <v>0</v>
      </c>
    </row>
    <row r="229" spans="2:5" ht="17.100000000000001" hidden="1" customHeight="1" x14ac:dyDescent="0.15">
      <c r="B229" s="47" t="str">
        <f>IF(h_공사원가계산서!P228=h_공사원가계산서!P229,"",h_공사원가계산서!P229)</f>
        <v/>
      </c>
      <c r="C229" s="43" t="str">
        <f>IF(h_공사원가계산서!Q228=h_공사원가계산서!Q229,"",h_공사원가계산서!Q229)</f>
        <v/>
      </c>
      <c r="D229" s="43" t="str">
        <f>IF(h_공사원가계산서!R228=h_공사원가계산서!R229,"",h_공사원가계산서!R229)</f>
        <v/>
      </c>
      <c r="E229" s="49">
        <f>h_공사원가계산서!S229</f>
        <v>0</v>
      </c>
    </row>
    <row r="230" spans="2:5" ht="17.100000000000001" hidden="1" customHeight="1" x14ac:dyDescent="0.15">
      <c r="B230" s="47" t="str">
        <f>IF(h_공사원가계산서!P229=h_공사원가계산서!P230,"",h_공사원가계산서!P230)</f>
        <v/>
      </c>
      <c r="C230" s="43" t="str">
        <f>IF(h_공사원가계산서!Q229=h_공사원가계산서!Q230,"",h_공사원가계산서!Q230)</f>
        <v/>
      </c>
      <c r="D230" s="43" t="str">
        <f>IF(h_공사원가계산서!R229=h_공사원가계산서!R230,"",h_공사원가계산서!R230)</f>
        <v/>
      </c>
      <c r="E230" s="49">
        <f>h_공사원가계산서!S230</f>
        <v>0</v>
      </c>
    </row>
    <row r="231" spans="2:5" ht="17.100000000000001" hidden="1" customHeight="1" x14ac:dyDescent="0.15">
      <c r="B231" s="47" t="str">
        <f>IF(h_공사원가계산서!P230=h_공사원가계산서!P231,"",h_공사원가계산서!P231)</f>
        <v/>
      </c>
      <c r="C231" s="43" t="str">
        <f>IF(h_공사원가계산서!Q230=h_공사원가계산서!Q231,"",h_공사원가계산서!Q231)</f>
        <v/>
      </c>
      <c r="D231" s="43" t="str">
        <f>IF(h_공사원가계산서!R230=h_공사원가계산서!R231,"",h_공사원가계산서!R231)</f>
        <v/>
      </c>
      <c r="E231" s="49">
        <f>h_공사원가계산서!S231</f>
        <v>0</v>
      </c>
    </row>
    <row r="232" spans="2:5" ht="17.100000000000001" hidden="1" customHeight="1" x14ac:dyDescent="0.15">
      <c r="B232" s="47" t="str">
        <f>IF(h_공사원가계산서!P231=h_공사원가계산서!P232,"",h_공사원가계산서!P232)</f>
        <v/>
      </c>
      <c r="C232" s="43" t="str">
        <f>IF(h_공사원가계산서!Q231=h_공사원가계산서!Q232,"",h_공사원가계산서!Q232)</f>
        <v/>
      </c>
      <c r="D232" s="43" t="str">
        <f>IF(h_공사원가계산서!R231=h_공사원가계산서!R232,"",h_공사원가계산서!R232)</f>
        <v/>
      </c>
      <c r="E232" s="49">
        <f>h_공사원가계산서!S232</f>
        <v>0</v>
      </c>
    </row>
    <row r="233" spans="2:5" ht="17.100000000000001" hidden="1" customHeight="1" x14ac:dyDescent="0.15">
      <c r="B233" s="47" t="str">
        <f>IF(h_공사원가계산서!P232=h_공사원가계산서!P233,"",h_공사원가계산서!P233)</f>
        <v/>
      </c>
      <c r="C233" s="43" t="str">
        <f>IF(h_공사원가계산서!Q232=h_공사원가계산서!Q233,"",h_공사원가계산서!Q233)</f>
        <v/>
      </c>
      <c r="D233" s="43" t="str">
        <f>IF(h_공사원가계산서!R232=h_공사원가계산서!R233,"",h_공사원가계산서!R233)</f>
        <v/>
      </c>
      <c r="E233" s="49">
        <f>h_공사원가계산서!S233</f>
        <v>0</v>
      </c>
    </row>
    <row r="234" spans="2:5" ht="17.100000000000001" hidden="1" customHeight="1" x14ac:dyDescent="0.15">
      <c r="B234" s="47" t="str">
        <f>IF(h_공사원가계산서!P233=h_공사원가계산서!P234,"",h_공사원가계산서!P234)</f>
        <v/>
      </c>
      <c r="C234" s="43" t="str">
        <f>IF(h_공사원가계산서!Q233=h_공사원가계산서!Q234,"",h_공사원가계산서!Q234)</f>
        <v/>
      </c>
      <c r="D234" s="43" t="str">
        <f>IF(h_공사원가계산서!R233=h_공사원가계산서!R234,"",h_공사원가계산서!R234)</f>
        <v/>
      </c>
      <c r="E234" s="49">
        <f>h_공사원가계산서!S234</f>
        <v>0</v>
      </c>
    </row>
    <row r="235" spans="2:5" ht="17.100000000000001" hidden="1" customHeight="1" x14ac:dyDescent="0.15">
      <c r="B235" s="47" t="str">
        <f>IF(h_공사원가계산서!P234=h_공사원가계산서!P235,"",h_공사원가계산서!P235)</f>
        <v/>
      </c>
      <c r="C235" s="43" t="str">
        <f>IF(h_공사원가계산서!Q234=h_공사원가계산서!Q235,"",h_공사원가계산서!Q235)</f>
        <v/>
      </c>
      <c r="D235" s="43" t="str">
        <f>IF(h_공사원가계산서!R234=h_공사원가계산서!R235,"",h_공사원가계산서!R235)</f>
        <v/>
      </c>
      <c r="E235" s="49">
        <f>h_공사원가계산서!S235</f>
        <v>0</v>
      </c>
    </row>
    <row r="236" spans="2:5" ht="17.100000000000001" hidden="1" customHeight="1" x14ac:dyDescent="0.15">
      <c r="B236" s="47" t="str">
        <f>IF(h_공사원가계산서!P235=h_공사원가계산서!P236,"",h_공사원가계산서!P236)</f>
        <v/>
      </c>
      <c r="C236" s="43" t="str">
        <f>IF(h_공사원가계산서!Q235=h_공사원가계산서!Q236,"",h_공사원가계산서!Q236)</f>
        <v/>
      </c>
      <c r="D236" s="43" t="str">
        <f>IF(h_공사원가계산서!R235=h_공사원가계산서!R236,"",h_공사원가계산서!R236)</f>
        <v/>
      </c>
      <c r="E236" s="49">
        <f>h_공사원가계산서!S236</f>
        <v>0</v>
      </c>
    </row>
    <row r="237" spans="2:5" ht="17.100000000000001" hidden="1" customHeight="1" x14ac:dyDescent="0.15">
      <c r="B237" s="47" t="str">
        <f>IF(h_공사원가계산서!P236=h_공사원가계산서!P237,"",h_공사원가계산서!P237)</f>
        <v/>
      </c>
      <c r="C237" s="43" t="str">
        <f>IF(h_공사원가계산서!Q236=h_공사원가계산서!Q237,"",h_공사원가계산서!Q237)</f>
        <v/>
      </c>
      <c r="D237" s="43" t="str">
        <f>IF(h_공사원가계산서!R236=h_공사원가계산서!R237,"",h_공사원가계산서!R237)</f>
        <v/>
      </c>
      <c r="E237" s="49">
        <f>h_공사원가계산서!S237</f>
        <v>0</v>
      </c>
    </row>
    <row r="238" spans="2:5" ht="17.100000000000001" hidden="1" customHeight="1" x14ac:dyDescent="0.15">
      <c r="B238" s="47" t="str">
        <f>IF(h_공사원가계산서!P237=h_공사원가계산서!P238,"",h_공사원가계산서!P238)</f>
        <v/>
      </c>
      <c r="C238" s="43" t="str">
        <f>IF(h_공사원가계산서!Q237=h_공사원가계산서!Q238,"",h_공사원가계산서!Q238)</f>
        <v/>
      </c>
      <c r="D238" s="43" t="str">
        <f>IF(h_공사원가계산서!R237=h_공사원가계산서!R238,"",h_공사원가계산서!R238)</f>
        <v/>
      </c>
      <c r="E238" s="49">
        <f>h_공사원가계산서!S238</f>
        <v>0</v>
      </c>
    </row>
    <row r="239" spans="2:5" ht="17.100000000000001" hidden="1" customHeight="1" x14ac:dyDescent="0.15">
      <c r="B239" s="47" t="str">
        <f>IF(h_공사원가계산서!P238=h_공사원가계산서!P239,"",h_공사원가계산서!P239)</f>
        <v/>
      </c>
      <c r="C239" s="43" t="str">
        <f>IF(h_공사원가계산서!Q238=h_공사원가계산서!Q239,"",h_공사원가계산서!Q239)</f>
        <v/>
      </c>
      <c r="D239" s="43" t="str">
        <f>IF(h_공사원가계산서!R238=h_공사원가계산서!R239,"",h_공사원가계산서!R239)</f>
        <v/>
      </c>
      <c r="E239" s="49">
        <f>h_공사원가계산서!S239</f>
        <v>0</v>
      </c>
    </row>
    <row r="240" spans="2:5" ht="17.100000000000001" hidden="1" customHeight="1" x14ac:dyDescent="0.15">
      <c r="B240" s="47" t="str">
        <f>IF(h_공사원가계산서!P239=h_공사원가계산서!P240,"",h_공사원가계산서!P240)</f>
        <v/>
      </c>
      <c r="C240" s="43" t="str">
        <f>IF(h_공사원가계산서!Q239=h_공사원가계산서!Q240,"",h_공사원가계산서!Q240)</f>
        <v/>
      </c>
      <c r="D240" s="43" t="str">
        <f>IF(h_공사원가계산서!R239=h_공사원가계산서!R240,"",h_공사원가계산서!R240)</f>
        <v/>
      </c>
      <c r="E240" s="49">
        <f>h_공사원가계산서!S240</f>
        <v>0</v>
      </c>
    </row>
    <row r="241" spans="2:5" ht="17.100000000000001" hidden="1" customHeight="1" x14ac:dyDescent="0.15">
      <c r="B241" s="47" t="str">
        <f>IF(h_공사원가계산서!P240=h_공사원가계산서!P241,"",h_공사원가계산서!P241)</f>
        <v/>
      </c>
      <c r="C241" s="43" t="str">
        <f>IF(h_공사원가계산서!Q240=h_공사원가계산서!Q241,"",h_공사원가계산서!Q241)</f>
        <v/>
      </c>
      <c r="D241" s="43" t="str">
        <f>IF(h_공사원가계산서!R240=h_공사원가계산서!R241,"",h_공사원가계산서!R241)</f>
        <v/>
      </c>
      <c r="E241" s="49">
        <f>h_공사원가계산서!S241</f>
        <v>0</v>
      </c>
    </row>
    <row r="242" spans="2:5" ht="17.100000000000001" hidden="1" customHeight="1" x14ac:dyDescent="0.15">
      <c r="B242" s="47" t="str">
        <f>IF(h_공사원가계산서!P241=h_공사원가계산서!P242,"",h_공사원가계산서!P242)</f>
        <v/>
      </c>
      <c r="C242" s="43" t="str">
        <f>IF(h_공사원가계산서!Q241=h_공사원가계산서!Q242,"",h_공사원가계산서!Q242)</f>
        <v/>
      </c>
      <c r="D242" s="43" t="str">
        <f>IF(h_공사원가계산서!R241=h_공사원가계산서!R242,"",h_공사원가계산서!R242)</f>
        <v/>
      </c>
      <c r="E242" s="49">
        <f>h_공사원가계산서!S242</f>
        <v>0</v>
      </c>
    </row>
    <row r="243" spans="2:5" ht="17.100000000000001" hidden="1" customHeight="1" x14ac:dyDescent="0.15">
      <c r="B243" s="47" t="str">
        <f>IF(h_공사원가계산서!P242=h_공사원가계산서!P243,"",h_공사원가계산서!P243)</f>
        <v/>
      </c>
      <c r="C243" s="43" t="str">
        <f>IF(h_공사원가계산서!Q242=h_공사원가계산서!Q243,"",h_공사원가계산서!Q243)</f>
        <v/>
      </c>
      <c r="D243" s="43" t="str">
        <f>IF(h_공사원가계산서!R242=h_공사원가계산서!R243,"",h_공사원가계산서!R243)</f>
        <v/>
      </c>
      <c r="E243" s="49">
        <f>h_공사원가계산서!S243</f>
        <v>0</v>
      </c>
    </row>
    <row r="244" spans="2:5" ht="17.100000000000001" hidden="1" customHeight="1" x14ac:dyDescent="0.15">
      <c r="B244" s="47" t="str">
        <f>IF(h_공사원가계산서!P243=h_공사원가계산서!P244,"",h_공사원가계산서!P244)</f>
        <v/>
      </c>
      <c r="C244" s="43" t="str">
        <f>IF(h_공사원가계산서!Q243=h_공사원가계산서!Q244,"",h_공사원가계산서!Q244)</f>
        <v/>
      </c>
      <c r="D244" s="43" t="str">
        <f>IF(h_공사원가계산서!R243=h_공사원가계산서!R244,"",h_공사원가계산서!R244)</f>
        <v/>
      </c>
      <c r="E244" s="49">
        <f>h_공사원가계산서!S244</f>
        <v>0</v>
      </c>
    </row>
    <row r="245" spans="2:5" ht="17.100000000000001" hidden="1" customHeight="1" x14ac:dyDescent="0.15">
      <c r="B245" s="47" t="str">
        <f>IF(h_공사원가계산서!P244=h_공사원가계산서!P245,"",h_공사원가계산서!P245)</f>
        <v/>
      </c>
      <c r="C245" s="43" t="str">
        <f>IF(h_공사원가계산서!Q244=h_공사원가계산서!Q245,"",h_공사원가계산서!Q245)</f>
        <v/>
      </c>
      <c r="D245" s="43" t="str">
        <f>IF(h_공사원가계산서!R244=h_공사원가계산서!R245,"",h_공사원가계산서!R245)</f>
        <v/>
      </c>
      <c r="E245" s="49">
        <f>h_공사원가계산서!S245</f>
        <v>0</v>
      </c>
    </row>
    <row r="246" spans="2:5" ht="17.100000000000001" hidden="1" customHeight="1" x14ac:dyDescent="0.15">
      <c r="B246" s="47" t="str">
        <f>IF(h_공사원가계산서!P245=h_공사원가계산서!P246,"",h_공사원가계산서!P246)</f>
        <v/>
      </c>
      <c r="C246" s="43" t="str">
        <f>IF(h_공사원가계산서!Q245=h_공사원가계산서!Q246,"",h_공사원가계산서!Q246)</f>
        <v/>
      </c>
      <c r="D246" s="43" t="str">
        <f>IF(h_공사원가계산서!R245=h_공사원가계산서!R246,"",h_공사원가계산서!R246)</f>
        <v/>
      </c>
      <c r="E246" s="49">
        <f>h_공사원가계산서!S246</f>
        <v>0</v>
      </c>
    </row>
    <row r="247" spans="2:5" ht="17.100000000000001" hidden="1" customHeight="1" x14ac:dyDescent="0.15">
      <c r="B247" s="47" t="str">
        <f>IF(h_공사원가계산서!P246=h_공사원가계산서!P247,"",h_공사원가계산서!P247)</f>
        <v/>
      </c>
      <c r="C247" s="43" t="str">
        <f>IF(h_공사원가계산서!Q246=h_공사원가계산서!Q247,"",h_공사원가계산서!Q247)</f>
        <v/>
      </c>
      <c r="D247" s="43" t="str">
        <f>IF(h_공사원가계산서!R246=h_공사원가계산서!R247,"",h_공사원가계산서!R247)</f>
        <v/>
      </c>
      <c r="E247" s="49">
        <f>h_공사원가계산서!S247</f>
        <v>0</v>
      </c>
    </row>
    <row r="248" spans="2:5" ht="17.100000000000001" hidden="1" customHeight="1" x14ac:dyDescent="0.15">
      <c r="B248" s="47" t="str">
        <f>IF(h_공사원가계산서!P247=h_공사원가계산서!P248,"",h_공사원가계산서!P248)</f>
        <v/>
      </c>
      <c r="C248" s="43" t="str">
        <f>IF(h_공사원가계산서!Q247=h_공사원가계산서!Q248,"",h_공사원가계산서!Q248)</f>
        <v/>
      </c>
      <c r="D248" s="43" t="str">
        <f>IF(h_공사원가계산서!R247=h_공사원가계산서!R248,"",h_공사원가계산서!R248)</f>
        <v/>
      </c>
      <c r="E248" s="49">
        <f>h_공사원가계산서!S248</f>
        <v>0</v>
      </c>
    </row>
    <row r="249" spans="2:5" ht="17.100000000000001" hidden="1" customHeight="1" x14ac:dyDescent="0.15">
      <c r="B249" s="47" t="str">
        <f>IF(h_공사원가계산서!P248=h_공사원가계산서!P249,"",h_공사원가계산서!P249)</f>
        <v/>
      </c>
      <c r="C249" s="43" t="str">
        <f>IF(h_공사원가계산서!Q248=h_공사원가계산서!Q249,"",h_공사원가계산서!Q249)</f>
        <v/>
      </c>
      <c r="D249" s="43" t="str">
        <f>IF(h_공사원가계산서!R248=h_공사원가계산서!R249,"",h_공사원가계산서!R249)</f>
        <v/>
      </c>
      <c r="E249" s="49">
        <f>h_공사원가계산서!S249</f>
        <v>0</v>
      </c>
    </row>
    <row r="250" spans="2:5" ht="17.100000000000001" hidden="1" customHeight="1" x14ac:dyDescent="0.15">
      <c r="B250" s="47" t="str">
        <f>IF(h_공사원가계산서!P249=h_공사원가계산서!P250,"",h_공사원가계산서!P250)</f>
        <v/>
      </c>
      <c r="C250" s="43" t="str">
        <f>IF(h_공사원가계산서!Q249=h_공사원가계산서!Q250,"",h_공사원가계산서!Q250)</f>
        <v/>
      </c>
      <c r="D250" s="43" t="str">
        <f>IF(h_공사원가계산서!R249=h_공사원가계산서!R250,"",h_공사원가계산서!R250)</f>
        <v/>
      </c>
      <c r="E250" s="49">
        <f>h_공사원가계산서!S250</f>
        <v>0</v>
      </c>
    </row>
    <row r="251" spans="2:5" ht="17.100000000000001" hidden="1" customHeight="1" x14ac:dyDescent="0.15">
      <c r="B251" s="50" t="str">
        <f>IF(h_공사원가계산서!P250=h_공사원가계산서!P251,"",h_공사원가계산서!P251)</f>
        <v/>
      </c>
      <c r="C251" s="51" t="str">
        <f>IF(h_공사원가계산서!Q250=h_공사원가계산서!Q251,"",h_공사원가계산서!Q251)</f>
        <v/>
      </c>
      <c r="D251" s="51" t="str">
        <f>IF(h_공사원가계산서!R250=h_공사원가계산서!R251,"",h_공사원가계산서!R251)</f>
        <v/>
      </c>
      <c r="E251" s="52">
        <f>h_공사원가계산서!S251</f>
        <v>0</v>
      </c>
    </row>
    <row r="252" spans="2:5" ht="17.100000000000001" hidden="1" customHeight="1" x14ac:dyDescent="0.15">
      <c r="B252" s="56" t="str">
        <f>IF(h_공사원가계산서!P251=h_공사원가계산서!P252,"",h_공사원가계산서!P252)</f>
        <v/>
      </c>
      <c r="C252" s="57" t="str">
        <f>IF(h_공사원가계산서!Q251=h_공사원가계산서!Q252,"",h_공사원가계산서!Q252)</f>
        <v/>
      </c>
      <c r="D252" s="57" t="str">
        <f>IF(h_공사원가계산서!R251=h_공사원가계산서!R252,"",h_공사원가계산서!R252)</f>
        <v/>
      </c>
      <c r="E252" s="60">
        <f>h_공사원가계산서!S252</f>
        <v>0</v>
      </c>
    </row>
    <row r="253" spans="2:5" ht="17.100000000000001" hidden="1" customHeight="1" x14ac:dyDescent="0.15">
      <c r="B253" s="47" t="str">
        <f>IF(h_공사원가계산서!P252=h_공사원가계산서!P253,"",h_공사원가계산서!P253)</f>
        <v/>
      </c>
      <c r="C253" s="43" t="str">
        <f>IF(h_공사원가계산서!Q252=h_공사원가계산서!Q253,"",h_공사원가계산서!Q253)</f>
        <v/>
      </c>
      <c r="D253" s="43" t="str">
        <f>IF(h_공사원가계산서!R252=h_공사원가계산서!R253,"",h_공사원가계산서!R253)</f>
        <v/>
      </c>
      <c r="E253" s="49">
        <f>h_공사원가계산서!S253</f>
        <v>0</v>
      </c>
    </row>
    <row r="254" spans="2:5" ht="17.100000000000001" hidden="1" customHeight="1" x14ac:dyDescent="0.15">
      <c r="B254" s="47" t="str">
        <f>IF(h_공사원가계산서!P253=h_공사원가계산서!P254,"",h_공사원가계산서!P254)</f>
        <v/>
      </c>
      <c r="C254" s="43" t="str">
        <f>IF(h_공사원가계산서!Q253=h_공사원가계산서!Q254,"",h_공사원가계산서!Q254)</f>
        <v/>
      </c>
      <c r="D254" s="43" t="str">
        <f>IF(h_공사원가계산서!R253=h_공사원가계산서!R254,"",h_공사원가계산서!R254)</f>
        <v/>
      </c>
      <c r="E254" s="49">
        <f>h_공사원가계산서!S254</f>
        <v>0</v>
      </c>
    </row>
    <row r="255" spans="2:5" ht="17.100000000000001" hidden="1" customHeight="1" x14ac:dyDescent="0.15">
      <c r="B255" s="47" t="str">
        <f>IF(h_공사원가계산서!P254=h_공사원가계산서!P255,"",h_공사원가계산서!P255)</f>
        <v/>
      </c>
      <c r="C255" s="43" t="str">
        <f>IF(h_공사원가계산서!Q254=h_공사원가계산서!Q255,"",h_공사원가계산서!Q255)</f>
        <v/>
      </c>
      <c r="D255" s="43" t="str">
        <f>IF(h_공사원가계산서!R254=h_공사원가계산서!R255,"",h_공사원가계산서!R255)</f>
        <v/>
      </c>
      <c r="E255" s="49">
        <f>h_공사원가계산서!S255</f>
        <v>0</v>
      </c>
    </row>
    <row r="256" spans="2:5" ht="17.100000000000001" hidden="1" customHeight="1" x14ac:dyDescent="0.15">
      <c r="B256" s="47" t="str">
        <f>IF(h_공사원가계산서!P255=h_공사원가계산서!P256,"",h_공사원가계산서!P256)</f>
        <v/>
      </c>
      <c r="C256" s="43" t="str">
        <f>IF(h_공사원가계산서!Q255=h_공사원가계산서!Q256,"",h_공사원가계산서!Q256)</f>
        <v/>
      </c>
      <c r="D256" s="43" t="str">
        <f>IF(h_공사원가계산서!R255=h_공사원가계산서!R256,"",h_공사원가계산서!R256)</f>
        <v/>
      </c>
      <c r="E256" s="49">
        <f>h_공사원가계산서!S256</f>
        <v>0</v>
      </c>
    </row>
    <row r="257" spans="2:5" ht="17.100000000000001" hidden="1" customHeight="1" x14ac:dyDescent="0.15">
      <c r="B257" s="47" t="str">
        <f>IF(h_공사원가계산서!P256=h_공사원가계산서!P257,"",h_공사원가계산서!P257)</f>
        <v/>
      </c>
      <c r="C257" s="43" t="str">
        <f>IF(h_공사원가계산서!Q256=h_공사원가계산서!Q257,"",h_공사원가계산서!Q257)</f>
        <v/>
      </c>
      <c r="D257" s="43" t="str">
        <f>IF(h_공사원가계산서!R256=h_공사원가계산서!R257,"",h_공사원가계산서!R257)</f>
        <v/>
      </c>
      <c r="E257" s="49">
        <f>h_공사원가계산서!S257</f>
        <v>0</v>
      </c>
    </row>
    <row r="258" spans="2:5" ht="17.100000000000001" hidden="1" customHeight="1" x14ac:dyDescent="0.15">
      <c r="B258" s="47" t="str">
        <f>IF(h_공사원가계산서!P257=h_공사원가계산서!P258,"",h_공사원가계산서!P258)</f>
        <v/>
      </c>
      <c r="C258" s="43" t="str">
        <f>IF(h_공사원가계산서!Q257=h_공사원가계산서!Q258,"",h_공사원가계산서!Q258)</f>
        <v/>
      </c>
      <c r="D258" s="43" t="str">
        <f>IF(h_공사원가계산서!R257=h_공사원가계산서!R258,"",h_공사원가계산서!R258)</f>
        <v/>
      </c>
      <c r="E258" s="49">
        <f>h_공사원가계산서!S258</f>
        <v>0</v>
      </c>
    </row>
    <row r="259" spans="2:5" ht="17.100000000000001" hidden="1" customHeight="1" x14ac:dyDescent="0.15">
      <c r="B259" s="47" t="str">
        <f>IF(h_공사원가계산서!P258=h_공사원가계산서!P259,"",h_공사원가계산서!P259)</f>
        <v/>
      </c>
      <c r="C259" s="43" t="str">
        <f>IF(h_공사원가계산서!Q258=h_공사원가계산서!Q259,"",h_공사원가계산서!Q259)</f>
        <v/>
      </c>
      <c r="D259" s="43" t="str">
        <f>IF(h_공사원가계산서!R258=h_공사원가계산서!R259,"",h_공사원가계산서!R259)</f>
        <v/>
      </c>
      <c r="E259" s="49">
        <f>h_공사원가계산서!S259</f>
        <v>0</v>
      </c>
    </row>
    <row r="260" spans="2:5" ht="17.100000000000001" hidden="1" customHeight="1" x14ac:dyDescent="0.15">
      <c r="B260" s="47" t="str">
        <f>IF(h_공사원가계산서!P259=h_공사원가계산서!P260,"",h_공사원가계산서!P260)</f>
        <v/>
      </c>
      <c r="C260" s="43" t="str">
        <f>IF(h_공사원가계산서!Q259=h_공사원가계산서!Q260,"",h_공사원가계산서!Q260)</f>
        <v/>
      </c>
      <c r="D260" s="43" t="str">
        <f>IF(h_공사원가계산서!R259=h_공사원가계산서!R260,"",h_공사원가계산서!R260)</f>
        <v/>
      </c>
      <c r="E260" s="49">
        <f>h_공사원가계산서!S260</f>
        <v>0</v>
      </c>
    </row>
    <row r="261" spans="2:5" ht="17.100000000000001" hidden="1" customHeight="1" x14ac:dyDescent="0.15">
      <c r="B261" s="47" t="str">
        <f>IF(h_공사원가계산서!P260=h_공사원가계산서!P261,"",h_공사원가계산서!P261)</f>
        <v/>
      </c>
      <c r="C261" s="43" t="str">
        <f>IF(h_공사원가계산서!Q260=h_공사원가계산서!Q261,"",h_공사원가계산서!Q261)</f>
        <v/>
      </c>
      <c r="D261" s="43" t="str">
        <f>IF(h_공사원가계산서!R260=h_공사원가계산서!R261,"",h_공사원가계산서!R261)</f>
        <v/>
      </c>
      <c r="E261" s="49">
        <f>h_공사원가계산서!S261</f>
        <v>0</v>
      </c>
    </row>
    <row r="262" spans="2:5" ht="17.100000000000001" hidden="1" customHeight="1" x14ac:dyDescent="0.15">
      <c r="B262" s="47" t="str">
        <f>IF(h_공사원가계산서!P261=h_공사원가계산서!P262,"",h_공사원가계산서!P262)</f>
        <v/>
      </c>
      <c r="C262" s="43" t="str">
        <f>IF(h_공사원가계산서!Q261=h_공사원가계산서!Q262,"",h_공사원가계산서!Q262)</f>
        <v/>
      </c>
      <c r="D262" s="43" t="str">
        <f>IF(h_공사원가계산서!R261=h_공사원가계산서!R262,"",h_공사원가계산서!R262)</f>
        <v/>
      </c>
      <c r="E262" s="49">
        <f>h_공사원가계산서!S262</f>
        <v>0</v>
      </c>
    </row>
    <row r="263" spans="2:5" ht="17.100000000000001" hidden="1" customHeight="1" x14ac:dyDescent="0.15">
      <c r="B263" s="47" t="str">
        <f>IF(h_공사원가계산서!P262=h_공사원가계산서!P263,"",h_공사원가계산서!P263)</f>
        <v/>
      </c>
      <c r="C263" s="43" t="str">
        <f>IF(h_공사원가계산서!Q262=h_공사원가계산서!Q263,"",h_공사원가계산서!Q263)</f>
        <v/>
      </c>
      <c r="D263" s="43" t="str">
        <f>IF(h_공사원가계산서!R262=h_공사원가계산서!R263,"",h_공사원가계산서!R263)</f>
        <v/>
      </c>
      <c r="E263" s="49">
        <f>h_공사원가계산서!S263</f>
        <v>0</v>
      </c>
    </row>
    <row r="264" spans="2:5" ht="17.100000000000001" hidden="1" customHeight="1" x14ac:dyDescent="0.15">
      <c r="B264" s="47" t="str">
        <f>IF(h_공사원가계산서!P263=h_공사원가계산서!P264,"",h_공사원가계산서!P264)</f>
        <v/>
      </c>
      <c r="C264" s="43" t="str">
        <f>IF(h_공사원가계산서!Q263=h_공사원가계산서!Q264,"",h_공사원가계산서!Q264)</f>
        <v/>
      </c>
      <c r="D264" s="43" t="str">
        <f>IF(h_공사원가계산서!R263=h_공사원가계산서!R264,"",h_공사원가계산서!R264)</f>
        <v/>
      </c>
      <c r="E264" s="49">
        <f>h_공사원가계산서!S264</f>
        <v>0</v>
      </c>
    </row>
    <row r="265" spans="2:5" ht="17.100000000000001" hidden="1" customHeight="1" x14ac:dyDescent="0.15">
      <c r="B265" s="47" t="str">
        <f>IF(h_공사원가계산서!P264=h_공사원가계산서!P265,"",h_공사원가계산서!P265)</f>
        <v/>
      </c>
      <c r="C265" s="43" t="str">
        <f>IF(h_공사원가계산서!Q264=h_공사원가계산서!Q265,"",h_공사원가계산서!Q265)</f>
        <v/>
      </c>
      <c r="D265" s="43" t="str">
        <f>IF(h_공사원가계산서!R264=h_공사원가계산서!R265,"",h_공사원가계산서!R265)</f>
        <v/>
      </c>
      <c r="E265" s="49">
        <f>h_공사원가계산서!S265</f>
        <v>0</v>
      </c>
    </row>
    <row r="266" spans="2:5" ht="17.100000000000001" hidden="1" customHeight="1" x14ac:dyDescent="0.15">
      <c r="B266" s="47" t="str">
        <f>IF(h_공사원가계산서!P265=h_공사원가계산서!P266,"",h_공사원가계산서!P266)</f>
        <v/>
      </c>
      <c r="C266" s="43" t="str">
        <f>IF(h_공사원가계산서!Q265=h_공사원가계산서!Q266,"",h_공사원가계산서!Q266)</f>
        <v/>
      </c>
      <c r="D266" s="43" t="str">
        <f>IF(h_공사원가계산서!R265=h_공사원가계산서!R266,"",h_공사원가계산서!R266)</f>
        <v/>
      </c>
      <c r="E266" s="49">
        <f>h_공사원가계산서!S266</f>
        <v>0</v>
      </c>
    </row>
    <row r="267" spans="2:5" ht="17.100000000000001" hidden="1" customHeight="1" x14ac:dyDescent="0.15">
      <c r="B267" s="47" t="str">
        <f>IF(h_공사원가계산서!P266=h_공사원가계산서!P267,"",h_공사원가계산서!P267)</f>
        <v/>
      </c>
      <c r="C267" s="43" t="str">
        <f>IF(h_공사원가계산서!Q266=h_공사원가계산서!Q267,"",h_공사원가계산서!Q267)</f>
        <v/>
      </c>
      <c r="D267" s="43" t="str">
        <f>IF(h_공사원가계산서!R266=h_공사원가계산서!R267,"",h_공사원가계산서!R267)</f>
        <v/>
      </c>
      <c r="E267" s="49">
        <f>h_공사원가계산서!S267</f>
        <v>0</v>
      </c>
    </row>
    <row r="268" spans="2:5" ht="17.100000000000001" hidden="1" customHeight="1" x14ac:dyDescent="0.15">
      <c r="B268" s="47" t="str">
        <f>IF(h_공사원가계산서!P267=h_공사원가계산서!P268,"",h_공사원가계산서!P268)</f>
        <v/>
      </c>
      <c r="C268" s="43" t="str">
        <f>IF(h_공사원가계산서!Q267=h_공사원가계산서!Q268,"",h_공사원가계산서!Q268)</f>
        <v/>
      </c>
      <c r="D268" s="43" t="str">
        <f>IF(h_공사원가계산서!R267=h_공사원가계산서!R268,"",h_공사원가계산서!R268)</f>
        <v/>
      </c>
      <c r="E268" s="49">
        <f>h_공사원가계산서!S268</f>
        <v>0</v>
      </c>
    </row>
    <row r="269" spans="2:5" ht="17.100000000000001" hidden="1" customHeight="1" x14ac:dyDescent="0.15">
      <c r="B269" s="47" t="str">
        <f>IF(h_공사원가계산서!P268=h_공사원가계산서!P269,"",h_공사원가계산서!P269)</f>
        <v/>
      </c>
      <c r="C269" s="43" t="str">
        <f>IF(h_공사원가계산서!Q268=h_공사원가계산서!Q269,"",h_공사원가계산서!Q269)</f>
        <v/>
      </c>
      <c r="D269" s="43" t="str">
        <f>IF(h_공사원가계산서!R268=h_공사원가계산서!R269,"",h_공사원가계산서!R269)</f>
        <v/>
      </c>
      <c r="E269" s="49">
        <f>h_공사원가계산서!S269</f>
        <v>0</v>
      </c>
    </row>
    <row r="270" spans="2:5" ht="17.100000000000001" hidden="1" customHeight="1" x14ac:dyDescent="0.15">
      <c r="B270" s="47" t="str">
        <f>IF(h_공사원가계산서!P269=h_공사원가계산서!P270,"",h_공사원가계산서!P270)</f>
        <v/>
      </c>
      <c r="C270" s="43" t="str">
        <f>IF(h_공사원가계산서!Q269=h_공사원가계산서!Q270,"",h_공사원가계산서!Q270)</f>
        <v/>
      </c>
      <c r="D270" s="43" t="str">
        <f>IF(h_공사원가계산서!R269=h_공사원가계산서!R270,"",h_공사원가계산서!R270)</f>
        <v/>
      </c>
      <c r="E270" s="49">
        <f>h_공사원가계산서!S270</f>
        <v>0</v>
      </c>
    </row>
    <row r="271" spans="2:5" ht="17.100000000000001" hidden="1" customHeight="1" x14ac:dyDescent="0.15">
      <c r="B271" s="47" t="str">
        <f>IF(h_공사원가계산서!P270=h_공사원가계산서!P271,"",h_공사원가계산서!P271)</f>
        <v/>
      </c>
      <c r="C271" s="43" t="str">
        <f>IF(h_공사원가계산서!Q270=h_공사원가계산서!Q271,"",h_공사원가계산서!Q271)</f>
        <v/>
      </c>
      <c r="D271" s="43" t="str">
        <f>IF(h_공사원가계산서!R270=h_공사원가계산서!R271,"",h_공사원가계산서!R271)</f>
        <v/>
      </c>
      <c r="E271" s="49">
        <f>h_공사원가계산서!S271</f>
        <v>0</v>
      </c>
    </row>
    <row r="272" spans="2:5" ht="17.100000000000001" hidden="1" customHeight="1" x14ac:dyDescent="0.15">
      <c r="B272" s="47" t="str">
        <f>IF(h_공사원가계산서!P271=h_공사원가계산서!P272,"",h_공사원가계산서!P272)</f>
        <v/>
      </c>
      <c r="C272" s="43" t="str">
        <f>IF(h_공사원가계산서!Q271=h_공사원가계산서!Q272,"",h_공사원가계산서!Q272)</f>
        <v/>
      </c>
      <c r="D272" s="43" t="str">
        <f>IF(h_공사원가계산서!R271=h_공사원가계산서!R272,"",h_공사원가계산서!R272)</f>
        <v/>
      </c>
      <c r="E272" s="49">
        <f>h_공사원가계산서!S272</f>
        <v>0</v>
      </c>
    </row>
    <row r="273" spans="2:5" ht="17.100000000000001" hidden="1" customHeight="1" x14ac:dyDescent="0.15">
      <c r="B273" s="47" t="str">
        <f>IF(h_공사원가계산서!P272=h_공사원가계산서!P273,"",h_공사원가계산서!P273)</f>
        <v/>
      </c>
      <c r="C273" s="43" t="str">
        <f>IF(h_공사원가계산서!Q272=h_공사원가계산서!Q273,"",h_공사원가계산서!Q273)</f>
        <v/>
      </c>
      <c r="D273" s="43" t="str">
        <f>IF(h_공사원가계산서!R272=h_공사원가계산서!R273,"",h_공사원가계산서!R273)</f>
        <v/>
      </c>
      <c r="E273" s="49">
        <f>h_공사원가계산서!S273</f>
        <v>0</v>
      </c>
    </row>
    <row r="274" spans="2:5" ht="17.100000000000001" hidden="1" customHeight="1" x14ac:dyDescent="0.15">
      <c r="B274" s="47" t="str">
        <f>IF(h_공사원가계산서!P273=h_공사원가계산서!P274,"",h_공사원가계산서!P274)</f>
        <v/>
      </c>
      <c r="C274" s="43" t="str">
        <f>IF(h_공사원가계산서!Q273=h_공사원가계산서!Q274,"",h_공사원가계산서!Q274)</f>
        <v/>
      </c>
      <c r="D274" s="43" t="str">
        <f>IF(h_공사원가계산서!R273=h_공사원가계산서!R274,"",h_공사원가계산서!R274)</f>
        <v/>
      </c>
      <c r="E274" s="49">
        <f>h_공사원가계산서!S274</f>
        <v>0</v>
      </c>
    </row>
    <row r="275" spans="2:5" ht="17.100000000000001" hidden="1" customHeight="1" x14ac:dyDescent="0.15">
      <c r="B275" s="47" t="str">
        <f>IF(h_공사원가계산서!P274=h_공사원가계산서!P275,"",h_공사원가계산서!P275)</f>
        <v/>
      </c>
      <c r="C275" s="43" t="str">
        <f>IF(h_공사원가계산서!Q274=h_공사원가계산서!Q275,"",h_공사원가계산서!Q275)</f>
        <v/>
      </c>
      <c r="D275" s="43" t="str">
        <f>IF(h_공사원가계산서!R274=h_공사원가계산서!R275,"",h_공사원가계산서!R275)</f>
        <v/>
      </c>
      <c r="E275" s="49">
        <f>h_공사원가계산서!S275</f>
        <v>0</v>
      </c>
    </row>
    <row r="276" spans="2:5" ht="17.100000000000001" hidden="1" customHeight="1" x14ac:dyDescent="0.15">
      <c r="B276" s="47" t="str">
        <f>IF(h_공사원가계산서!P275=h_공사원가계산서!P276,"",h_공사원가계산서!P276)</f>
        <v/>
      </c>
      <c r="C276" s="43" t="str">
        <f>IF(h_공사원가계산서!Q275=h_공사원가계산서!Q276,"",h_공사원가계산서!Q276)</f>
        <v/>
      </c>
      <c r="D276" s="43" t="str">
        <f>IF(h_공사원가계산서!R275=h_공사원가계산서!R276,"",h_공사원가계산서!R276)</f>
        <v/>
      </c>
      <c r="E276" s="49">
        <f>h_공사원가계산서!S276</f>
        <v>0</v>
      </c>
    </row>
    <row r="277" spans="2:5" ht="17.100000000000001" hidden="1" customHeight="1" x14ac:dyDescent="0.15">
      <c r="B277" s="47" t="str">
        <f>IF(h_공사원가계산서!P276=h_공사원가계산서!P277,"",h_공사원가계산서!P277)</f>
        <v/>
      </c>
      <c r="C277" s="43" t="str">
        <f>IF(h_공사원가계산서!Q276=h_공사원가계산서!Q277,"",h_공사원가계산서!Q277)</f>
        <v/>
      </c>
      <c r="D277" s="43" t="str">
        <f>IF(h_공사원가계산서!R276=h_공사원가계산서!R277,"",h_공사원가계산서!R277)</f>
        <v/>
      </c>
      <c r="E277" s="49">
        <f>h_공사원가계산서!S277</f>
        <v>0</v>
      </c>
    </row>
    <row r="278" spans="2:5" ht="17.100000000000001" hidden="1" customHeight="1" x14ac:dyDescent="0.15">
      <c r="B278" s="47" t="str">
        <f>IF(h_공사원가계산서!P277=h_공사원가계산서!P278,"",h_공사원가계산서!P278)</f>
        <v/>
      </c>
      <c r="C278" s="43" t="str">
        <f>IF(h_공사원가계산서!Q277=h_공사원가계산서!Q278,"",h_공사원가계산서!Q278)</f>
        <v/>
      </c>
      <c r="D278" s="43" t="str">
        <f>IF(h_공사원가계산서!R277=h_공사원가계산서!R278,"",h_공사원가계산서!R278)</f>
        <v/>
      </c>
      <c r="E278" s="49">
        <f>h_공사원가계산서!S278</f>
        <v>0</v>
      </c>
    </row>
    <row r="279" spans="2:5" ht="17.100000000000001" hidden="1" customHeight="1" x14ac:dyDescent="0.15">
      <c r="B279" s="47" t="str">
        <f>IF(h_공사원가계산서!P278=h_공사원가계산서!P279,"",h_공사원가계산서!P279)</f>
        <v/>
      </c>
      <c r="C279" s="43" t="str">
        <f>IF(h_공사원가계산서!Q278=h_공사원가계산서!Q279,"",h_공사원가계산서!Q279)</f>
        <v/>
      </c>
      <c r="D279" s="43" t="str">
        <f>IF(h_공사원가계산서!R278=h_공사원가계산서!R279,"",h_공사원가계산서!R279)</f>
        <v/>
      </c>
      <c r="E279" s="49">
        <f>h_공사원가계산서!S279</f>
        <v>0</v>
      </c>
    </row>
    <row r="280" spans="2:5" ht="17.100000000000001" hidden="1" customHeight="1" x14ac:dyDescent="0.15">
      <c r="B280" s="47" t="str">
        <f>IF(h_공사원가계산서!P279=h_공사원가계산서!P280,"",h_공사원가계산서!P280)</f>
        <v/>
      </c>
      <c r="C280" s="43" t="str">
        <f>IF(h_공사원가계산서!Q279=h_공사원가계산서!Q280,"",h_공사원가계산서!Q280)</f>
        <v/>
      </c>
      <c r="D280" s="43" t="str">
        <f>IF(h_공사원가계산서!R279=h_공사원가계산서!R280,"",h_공사원가계산서!R280)</f>
        <v/>
      </c>
      <c r="E280" s="49">
        <f>h_공사원가계산서!S280</f>
        <v>0</v>
      </c>
    </row>
    <row r="281" spans="2:5" ht="17.100000000000001" hidden="1" customHeight="1" x14ac:dyDescent="0.15">
      <c r="B281" s="47" t="str">
        <f>IF(h_공사원가계산서!P280=h_공사원가계산서!P281,"",h_공사원가계산서!P281)</f>
        <v/>
      </c>
      <c r="C281" s="43" t="str">
        <f>IF(h_공사원가계산서!Q280=h_공사원가계산서!Q281,"",h_공사원가계산서!Q281)</f>
        <v/>
      </c>
      <c r="D281" s="43" t="str">
        <f>IF(h_공사원가계산서!R280=h_공사원가계산서!R281,"",h_공사원가계산서!R281)</f>
        <v/>
      </c>
      <c r="E281" s="49">
        <f>h_공사원가계산서!S281</f>
        <v>0</v>
      </c>
    </row>
    <row r="282" spans="2:5" ht="17.100000000000001" hidden="1" customHeight="1" x14ac:dyDescent="0.15">
      <c r="B282" s="47" t="str">
        <f>IF(h_공사원가계산서!P281=h_공사원가계산서!P282,"",h_공사원가계산서!P282)</f>
        <v/>
      </c>
      <c r="C282" s="43" t="str">
        <f>IF(h_공사원가계산서!Q281=h_공사원가계산서!Q282,"",h_공사원가계산서!Q282)</f>
        <v/>
      </c>
      <c r="D282" s="43" t="str">
        <f>IF(h_공사원가계산서!R281=h_공사원가계산서!R282,"",h_공사원가계산서!R282)</f>
        <v/>
      </c>
      <c r="E282" s="49">
        <f>h_공사원가계산서!S282</f>
        <v>0</v>
      </c>
    </row>
    <row r="283" spans="2:5" ht="17.100000000000001" hidden="1" customHeight="1" x14ac:dyDescent="0.15">
      <c r="B283" s="47" t="str">
        <f>IF(h_공사원가계산서!P282=h_공사원가계산서!P283,"",h_공사원가계산서!P283)</f>
        <v/>
      </c>
      <c r="C283" s="43" t="str">
        <f>IF(h_공사원가계산서!Q282=h_공사원가계산서!Q283,"",h_공사원가계산서!Q283)</f>
        <v/>
      </c>
      <c r="D283" s="43" t="str">
        <f>IF(h_공사원가계산서!R282=h_공사원가계산서!R283,"",h_공사원가계산서!R283)</f>
        <v/>
      </c>
      <c r="E283" s="49">
        <f>h_공사원가계산서!S283</f>
        <v>0</v>
      </c>
    </row>
    <row r="284" spans="2:5" ht="17.100000000000001" hidden="1" customHeight="1" x14ac:dyDescent="0.15">
      <c r="B284" s="47" t="str">
        <f>IF(h_공사원가계산서!P283=h_공사원가계산서!P284,"",h_공사원가계산서!P284)</f>
        <v/>
      </c>
      <c r="C284" s="43" t="str">
        <f>IF(h_공사원가계산서!Q283=h_공사원가계산서!Q284,"",h_공사원가계산서!Q284)</f>
        <v/>
      </c>
      <c r="D284" s="43" t="str">
        <f>IF(h_공사원가계산서!R283=h_공사원가계산서!R284,"",h_공사원가계산서!R284)</f>
        <v/>
      </c>
      <c r="E284" s="49">
        <f>h_공사원가계산서!S284</f>
        <v>0</v>
      </c>
    </row>
    <row r="285" spans="2:5" ht="17.100000000000001" hidden="1" customHeight="1" x14ac:dyDescent="0.15">
      <c r="B285" s="47" t="str">
        <f>IF(h_공사원가계산서!P284=h_공사원가계산서!P285,"",h_공사원가계산서!P285)</f>
        <v/>
      </c>
      <c r="C285" s="43" t="str">
        <f>IF(h_공사원가계산서!Q284=h_공사원가계산서!Q285,"",h_공사원가계산서!Q285)</f>
        <v/>
      </c>
      <c r="D285" s="43" t="str">
        <f>IF(h_공사원가계산서!R284=h_공사원가계산서!R285,"",h_공사원가계산서!R285)</f>
        <v/>
      </c>
      <c r="E285" s="49">
        <f>h_공사원가계산서!S285</f>
        <v>0</v>
      </c>
    </row>
    <row r="286" spans="2:5" ht="17.100000000000001" hidden="1" customHeight="1" x14ac:dyDescent="0.15">
      <c r="B286" s="47" t="str">
        <f>IF(h_공사원가계산서!P285=h_공사원가계산서!P286,"",h_공사원가계산서!P286)</f>
        <v/>
      </c>
      <c r="C286" s="43" t="str">
        <f>IF(h_공사원가계산서!Q285=h_공사원가계산서!Q286,"",h_공사원가계산서!Q286)</f>
        <v/>
      </c>
      <c r="D286" s="43" t="str">
        <f>IF(h_공사원가계산서!R285=h_공사원가계산서!R286,"",h_공사원가계산서!R286)</f>
        <v/>
      </c>
      <c r="E286" s="49">
        <f>h_공사원가계산서!S286</f>
        <v>0</v>
      </c>
    </row>
    <row r="287" spans="2:5" ht="17.100000000000001" hidden="1" customHeight="1" x14ac:dyDescent="0.15">
      <c r="B287" s="47" t="str">
        <f>IF(h_공사원가계산서!P286=h_공사원가계산서!P287,"",h_공사원가계산서!P287)</f>
        <v/>
      </c>
      <c r="C287" s="43" t="str">
        <f>IF(h_공사원가계산서!Q286=h_공사원가계산서!Q287,"",h_공사원가계산서!Q287)</f>
        <v/>
      </c>
      <c r="D287" s="43" t="str">
        <f>IF(h_공사원가계산서!R286=h_공사원가계산서!R287,"",h_공사원가계산서!R287)</f>
        <v/>
      </c>
      <c r="E287" s="49">
        <f>h_공사원가계산서!S287</f>
        <v>0</v>
      </c>
    </row>
    <row r="288" spans="2:5" ht="17.100000000000001" hidden="1" customHeight="1" x14ac:dyDescent="0.15">
      <c r="B288" s="47" t="str">
        <f>IF(h_공사원가계산서!P287=h_공사원가계산서!P288,"",h_공사원가계산서!P288)</f>
        <v/>
      </c>
      <c r="C288" s="43" t="str">
        <f>IF(h_공사원가계산서!Q287=h_공사원가계산서!Q288,"",h_공사원가계산서!Q288)</f>
        <v/>
      </c>
      <c r="D288" s="43" t="str">
        <f>IF(h_공사원가계산서!R287=h_공사원가계산서!R288,"",h_공사원가계산서!R288)</f>
        <v/>
      </c>
      <c r="E288" s="49">
        <f>h_공사원가계산서!S288</f>
        <v>0</v>
      </c>
    </row>
    <row r="289" spans="2:5" ht="17.100000000000001" hidden="1" customHeight="1" x14ac:dyDescent="0.15">
      <c r="B289" s="47" t="str">
        <f>IF(h_공사원가계산서!P288=h_공사원가계산서!P289,"",h_공사원가계산서!P289)</f>
        <v/>
      </c>
      <c r="C289" s="43" t="str">
        <f>IF(h_공사원가계산서!Q288=h_공사원가계산서!Q289,"",h_공사원가계산서!Q289)</f>
        <v/>
      </c>
      <c r="D289" s="43" t="str">
        <f>IF(h_공사원가계산서!R288=h_공사원가계산서!R289,"",h_공사원가계산서!R289)</f>
        <v/>
      </c>
      <c r="E289" s="49">
        <f>h_공사원가계산서!S289</f>
        <v>0</v>
      </c>
    </row>
    <row r="290" spans="2:5" ht="17.100000000000001" hidden="1" customHeight="1" x14ac:dyDescent="0.15">
      <c r="B290" s="47" t="str">
        <f>IF(h_공사원가계산서!P289=h_공사원가계산서!P290,"",h_공사원가계산서!P290)</f>
        <v/>
      </c>
      <c r="C290" s="43" t="str">
        <f>IF(h_공사원가계산서!Q289=h_공사원가계산서!Q290,"",h_공사원가계산서!Q290)</f>
        <v/>
      </c>
      <c r="D290" s="43" t="str">
        <f>IF(h_공사원가계산서!R289=h_공사원가계산서!R290,"",h_공사원가계산서!R290)</f>
        <v/>
      </c>
      <c r="E290" s="49">
        <f>h_공사원가계산서!S290</f>
        <v>0</v>
      </c>
    </row>
    <row r="291" spans="2:5" ht="17.100000000000001" hidden="1" customHeight="1" x14ac:dyDescent="0.15">
      <c r="B291" s="47" t="str">
        <f>IF(h_공사원가계산서!P290=h_공사원가계산서!P291,"",h_공사원가계산서!P291)</f>
        <v/>
      </c>
      <c r="C291" s="43" t="str">
        <f>IF(h_공사원가계산서!Q290=h_공사원가계산서!Q291,"",h_공사원가계산서!Q291)</f>
        <v/>
      </c>
      <c r="D291" s="43" t="str">
        <f>IF(h_공사원가계산서!R290=h_공사원가계산서!R291,"",h_공사원가계산서!R291)</f>
        <v/>
      </c>
      <c r="E291" s="49">
        <f>h_공사원가계산서!S291</f>
        <v>0</v>
      </c>
    </row>
    <row r="292" spans="2:5" ht="17.100000000000001" hidden="1" customHeight="1" x14ac:dyDescent="0.15">
      <c r="B292" s="50" t="str">
        <f>IF(h_공사원가계산서!P291=h_공사원가계산서!P292,"",h_공사원가계산서!P292)</f>
        <v/>
      </c>
      <c r="C292" s="51" t="str">
        <f>IF(h_공사원가계산서!Q291=h_공사원가계산서!Q292,"",h_공사원가계산서!Q292)</f>
        <v/>
      </c>
      <c r="D292" s="51" t="str">
        <f>IF(h_공사원가계산서!R291=h_공사원가계산서!R292,"",h_공사원가계산서!R292)</f>
        <v/>
      </c>
      <c r="E292" s="52">
        <f>h_공사원가계산서!S292</f>
        <v>0</v>
      </c>
    </row>
    <row r="293" spans="2:5" ht="17.100000000000001" hidden="1" customHeight="1" x14ac:dyDescent="0.15">
      <c r="B293" s="56" t="str">
        <f>IF(h_공사원가계산서!P292=h_공사원가계산서!P293,"",h_공사원가계산서!P293)</f>
        <v/>
      </c>
      <c r="C293" s="57" t="str">
        <f>IF(h_공사원가계산서!Q292=h_공사원가계산서!Q293,"",h_공사원가계산서!Q293)</f>
        <v/>
      </c>
      <c r="D293" s="57" t="str">
        <f>IF(h_공사원가계산서!R292=h_공사원가계산서!R293,"",h_공사원가계산서!R293)</f>
        <v/>
      </c>
      <c r="E293" s="60">
        <f>h_공사원가계산서!S293</f>
        <v>0</v>
      </c>
    </row>
    <row r="294" spans="2:5" ht="17.100000000000001" hidden="1" customHeight="1" x14ac:dyDescent="0.15">
      <c r="B294" s="47" t="str">
        <f>IF(h_공사원가계산서!P293=h_공사원가계산서!P294,"",h_공사원가계산서!P294)</f>
        <v/>
      </c>
      <c r="C294" s="43" t="str">
        <f>IF(h_공사원가계산서!Q293=h_공사원가계산서!Q294,"",h_공사원가계산서!Q294)</f>
        <v/>
      </c>
      <c r="D294" s="43" t="str">
        <f>IF(h_공사원가계산서!R293=h_공사원가계산서!R294,"",h_공사원가계산서!R294)</f>
        <v/>
      </c>
      <c r="E294" s="49">
        <f>h_공사원가계산서!S294</f>
        <v>0</v>
      </c>
    </row>
    <row r="295" spans="2:5" ht="17.100000000000001" hidden="1" customHeight="1" x14ac:dyDescent="0.15">
      <c r="B295" s="47" t="str">
        <f>IF(h_공사원가계산서!P294=h_공사원가계산서!P295,"",h_공사원가계산서!P295)</f>
        <v/>
      </c>
      <c r="C295" s="43" t="str">
        <f>IF(h_공사원가계산서!Q294=h_공사원가계산서!Q295,"",h_공사원가계산서!Q295)</f>
        <v/>
      </c>
      <c r="D295" s="43" t="str">
        <f>IF(h_공사원가계산서!R294=h_공사원가계산서!R295,"",h_공사원가계산서!R295)</f>
        <v/>
      </c>
      <c r="E295" s="49">
        <f>h_공사원가계산서!S295</f>
        <v>0</v>
      </c>
    </row>
    <row r="296" spans="2:5" ht="17.100000000000001" hidden="1" customHeight="1" x14ac:dyDescent="0.15">
      <c r="B296" s="47" t="str">
        <f>IF(h_공사원가계산서!P295=h_공사원가계산서!P296,"",h_공사원가계산서!P296)</f>
        <v/>
      </c>
      <c r="C296" s="43" t="str">
        <f>IF(h_공사원가계산서!Q295=h_공사원가계산서!Q296,"",h_공사원가계산서!Q296)</f>
        <v/>
      </c>
      <c r="D296" s="43" t="str">
        <f>IF(h_공사원가계산서!R295=h_공사원가계산서!R296,"",h_공사원가계산서!R296)</f>
        <v/>
      </c>
      <c r="E296" s="49">
        <f>h_공사원가계산서!S296</f>
        <v>0</v>
      </c>
    </row>
    <row r="297" spans="2:5" ht="17.100000000000001" hidden="1" customHeight="1" x14ac:dyDescent="0.15">
      <c r="B297" s="47" t="str">
        <f>IF(h_공사원가계산서!P296=h_공사원가계산서!P297,"",h_공사원가계산서!P297)</f>
        <v/>
      </c>
      <c r="C297" s="43" t="str">
        <f>IF(h_공사원가계산서!Q296=h_공사원가계산서!Q297,"",h_공사원가계산서!Q297)</f>
        <v/>
      </c>
      <c r="D297" s="43" t="str">
        <f>IF(h_공사원가계산서!R296=h_공사원가계산서!R297,"",h_공사원가계산서!R297)</f>
        <v/>
      </c>
      <c r="E297" s="49">
        <f>h_공사원가계산서!S297</f>
        <v>0</v>
      </c>
    </row>
    <row r="298" spans="2:5" ht="17.100000000000001" hidden="1" customHeight="1" x14ac:dyDescent="0.15">
      <c r="B298" s="47" t="str">
        <f>IF(h_공사원가계산서!P297=h_공사원가계산서!P298,"",h_공사원가계산서!P298)</f>
        <v/>
      </c>
      <c r="C298" s="43" t="str">
        <f>IF(h_공사원가계산서!Q297=h_공사원가계산서!Q298,"",h_공사원가계산서!Q298)</f>
        <v/>
      </c>
      <c r="D298" s="43" t="str">
        <f>IF(h_공사원가계산서!R297=h_공사원가계산서!R298,"",h_공사원가계산서!R298)</f>
        <v/>
      </c>
      <c r="E298" s="49">
        <f>h_공사원가계산서!S298</f>
        <v>0</v>
      </c>
    </row>
    <row r="299" spans="2:5" ht="17.100000000000001" hidden="1" customHeight="1" x14ac:dyDescent="0.15">
      <c r="B299" s="47" t="str">
        <f>IF(h_공사원가계산서!P298=h_공사원가계산서!P299,"",h_공사원가계산서!P299)</f>
        <v/>
      </c>
      <c r="C299" s="43" t="str">
        <f>IF(h_공사원가계산서!Q298=h_공사원가계산서!Q299,"",h_공사원가계산서!Q299)</f>
        <v/>
      </c>
      <c r="D299" s="43" t="str">
        <f>IF(h_공사원가계산서!R298=h_공사원가계산서!R299,"",h_공사원가계산서!R299)</f>
        <v/>
      </c>
      <c r="E299" s="49">
        <f>h_공사원가계산서!S299</f>
        <v>0</v>
      </c>
    </row>
    <row r="300" spans="2:5" ht="17.100000000000001" hidden="1" customHeight="1" x14ac:dyDescent="0.15">
      <c r="B300" s="47" t="str">
        <f>IF(h_공사원가계산서!P299=h_공사원가계산서!P300,"",h_공사원가계산서!P300)</f>
        <v/>
      </c>
      <c r="C300" s="43" t="str">
        <f>IF(h_공사원가계산서!Q299=h_공사원가계산서!Q300,"",h_공사원가계산서!Q300)</f>
        <v/>
      </c>
      <c r="D300" s="43" t="str">
        <f>IF(h_공사원가계산서!R299=h_공사원가계산서!R300,"",h_공사원가계산서!R300)</f>
        <v/>
      </c>
      <c r="E300" s="49">
        <f>h_공사원가계산서!S300</f>
        <v>0</v>
      </c>
    </row>
    <row r="301" spans="2:5" ht="17.100000000000001" hidden="1" customHeight="1" x14ac:dyDescent="0.15">
      <c r="B301" s="47" t="str">
        <f>IF(h_공사원가계산서!P300=h_공사원가계산서!P301,"",h_공사원가계산서!P301)</f>
        <v/>
      </c>
      <c r="C301" s="43" t="str">
        <f>IF(h_공사원가계산서!Q300=h_공사원가계산서!Q301,"",h_공사원가계산서!Q301)</f>
        <v/>
      </c>
      <c r="D301" s="43" t="str">
        <f>IF(h_공사원가계산서!R300=h_공사원가계산서!R301,"",h_공사원가계산서!R301)</f>
        <v/>
      </c>
      <c r="E301" s="49">
        <f>h_공사원가계산서!S301</f>
        <v>0</v>
      </c>
    </row>
    <row r="302" spans="2:5" ht="17.100000000000001" hidden="1" customHeight="1" x14ac:dyDescent="0.15">
      <c r="B302" s="47" t="str">
        <f>IF(h_공사원가계산서!P301=h_공사원가계산서!P302,"",h_공사원가계산서!P302)</f>
        <v/>
      </c>
      <c r="C302" s="43" t="str">
        <f>IF(h_공사원가계산서!Q301=h_공사원가계산서!Q302,"",h_공사원가계산서!Q302)</f>
        <v/>
      </c>
      <c r="D302" s="43" t="str">
        <f>IF(h_공사원가계산서!R301=h_공사원가계산서!R302,"",h_공사원가계산서!R302)</f>
        <v/>
      </c>
      <c r="E302" s="49">
        <f>h_공사원가계산서!S302</f>
        <v>0</v>
      </c>
    </row>
    <row r="303" spans="2:5" ht="17.100000000000001" hidden="1" customHeight="1" x14ac:dyDescent="0.15">
      <c r="B303" s="47" t="str">
        <f>IF(h_공사원가계산서!P302=h_공사원가계산서!P303,"",h_공사원가계산서!P303)</f>
        <v/>
      </c>
      <c r="C303" s="43" t="str">
        <f>IF(h_공사원가계산서!Q302=h_공사원가계산서!Q303,"",h_공사원가계산서!Q303)</f>
        <v/>
      </c>
      <c r="D303" s="43" t="str">
        <f>IF(h_공사원가계산서!R302=h_공사원가계산서!R303,"",h_공사원가계산서!R303)</f>
        <v/>
      </c>
      <c r="E303" s="49">
        <f>h_공사원가계산서!S303</f>
        <v>0</v>
      </c>
    </row>
    <row r="304" spans="2:5" ht="17.100000000000001" hidden="1" customHeight="1" x14ac:dyDescent="0.15">
      <c r="B304" s="47" t="str">
        <f>IF(h_공사원가계산서!P303=h_공사원가계산서!P304,"",h_공사원가계산서!P304)</f>
        <v/>
      </c>
      <c r="C304" s="43" t="str">
        <f>IF(h_공사원가계산서!Q303=h_공사원가계산서!Q304,"",h_공사원가계산서!Q304)</f>
        <v/>
      </c>
      <c r="D304" s="43" t="str">
        <f>IF(h_공사원가계산서!R303=h_공사원가계산서!R304,"",h_공사원가계산서!R304)</f>
        <v/>
      </c>
      <c r="E304" s="49">
        <f>h_공사원가계산서!S304</f>
        <v>0</v>
      </c>
    </row>
    <row r="305" spans="2:5" ht="17.100000000000001" hidden="1" customHeight="1" x14ac:dyDescent="0.15">
      <c r="B305" s="47" t="str">
        <f>IF(h_공사원가계산서!P304=h_공사원가계산서!P305,"",h_공사원가계산서!P305)</f>
        <v/>
      </c>
      <c r="C305" s="43" t="str">
        <f>IF(h_공사원가계산서!Q304=h_공사원가계산서!Q305,"",h_공사원가계산서!Q305)</f>
        <v/>
      </c>
      <c r="D305" s="43" t="str">
        <f>IF(h_공사원가계산서!R304=h_공사원가계산서!R305,"",h_공사원가계산서!R305)</f>
        <v/>
      </c>
      <c r="E305" s="49">
        <f>h_공사원가계산서!S305</f>
        <v>0</v>
      </c>
    </row>
    <row r="306" spans="2:5" ht="17.100000000000001" hidden="1" customHeight="1" x14ac:dyDescent="0.15">
      <c r="B306" s="47" t="str">
        <f>IF(h_공사원가계산서!P305=h_공사원가계산서!P306,"",h_공사원가계산서!P306)</f>
        <v/>
      </c>
      <c r="C306" s="43" t="str">
        <f>IF(h_공사원가계산서!Q305=h_공사원가계산서!Q306,"",h_공사원가계산서!Q306)</f>
        <v/>
      </c>
      <c r="D306" s="43" t="str">
        <f>IF(h_공사원가계산서!R305=h_공사원가계산서!R306,"",h_공사원가계산서!R306)</f>
        <v/>
      </c>
      <c r="E306" s="49">
        <f>h_공사원가계산서!S306</f>
        <v>0</v>
      </c>
    </row>
    <row r="307" spans="2:5" ht="17.100000000000001" hidden="1" customHeight="1" x14ac:dyDescent="0.15">
      <c r="B307" s="47" t="str">
        <f>IF(h_공사원가계산서!P306=h_공사원가계산서!P307,"",h_공사원가계산서!P307)</f>
        <v/>
      </c>
      <c r="C307" s="43" t="str">
        <f>IF(h_공사원가계산서!Q306=h_공사원가계산서!Q307,"",h_공사원가계산서!Q307)</f>
        <v/>
      </c>
      <c r="D307" s="43" t="str">
        <f>IF(h_공사원가계산서!R306=h_공사원가계산서!R307,"",h_공사원가계산서!R307)</f>
        <v/>
      </c>
      <c r="E307" s="49">
        <f>h_공사원가계산서!S307</f>
        <v>0</v>
      </c>
    </row>
    <row r="308" spans="2:5" ht="17.100000000000001" hidden="1" customHeight="1" x14ac:dyDescent="0.15">
      <c r="B308" s="47" t="str">
        <f>IF(h_공사원가계산서!P307=h_공사원가계산서!P308,"",h_공사원가계산서!P308)</f>
        <v/>
      </c>
      <c r="C308" s="43" t="str">
        <f>IF(h_공사원가계산서!Q307=h_공사원가계산서!Q308,"",h_공사원가계산서!Q308)</f>
        <v/>
      </c>
      <c r="D308" s="43" t="str">
        <f>IF(h_공사원가계산서!R307=h_공사원가계산서!R308,"",h_공사원가계산서!R308)</f>
        <v/>
      </c>
      <c r="E308" s="49">
        <f>h_공사원가계산서!S308</f>
        <v>0</v>
      </c>
    </row>
    <row r="309" spans="2:5" ht="17.100000000000001" hidden="1" customHeight="1" x14ac:dyDescent="0.15">
      <c r="B309" s="47" t="str">
        <f>IF(h_공사원가계산서!P308=h_공사원가계산서!P309,"",h_공사원가계산서!P309)</f>
        <v/>
      </c>
      <c r="C309" s="43" t="str">
        <f>IF(h_공사원가계산서!Q308=h_공사원가계산서!Q309,"",h_공사원가계산서!Q309)</f>
        <v/>
      </c>
      <c r="D309" s="43" t="str">
        <f>IF(h_공사원가계산서!R308=h_공사원가계산서!R309,"",h_공사원가계산서!R309)</f>
        <v/>
      </c>
      <c r="E309" s="49">
        <f>h_공사원가계산서!S309</f>
        <v>0</v>
      </c>
    </row>
    <row r="310" spans="2:5" ht="17.100000000000001" hidden="1" customHeight="1" x14ac:dyDescent="0.15">
      <c r="B310" s="47" t="str">
        <f>IF(h_공사원가계산서!P309=h_공사원가계산서!P310,"",h_공사원가계산서!P310)</f>
        <v/>
      </c>
      <c r="C310" s="43" t="str">
        <f>IF(h_공사원가계산서!Q309=h_공사원가계산서!Q310,"",h_공사원가계산서!Q310)</f>
        <v/>
      </c>
      <c r="D310" s="43" t="str">
        <f>IF(h_공사원가계산서!R309=h_공사원가계산서!R310,"",h_공사원가계산서!R310)</f>
        <v/>
      </c>
      <c r="E310" s="49">
        <f>h_공사원가계산서!S310</f>
        <v>0</v>
      </c>
    </row>
    <row r="311" spans="2:5" ht="17.100000000000001" hidden="1" customHeight="1" x14ac:dyDescent="0.15">
      <c r="B311" s="47" t="str">
        <f>IF(h_공사원가계산서!P310=h_공사원가계산서!P311,"",h_공사원가계산서!P311)</f>
        <v/>
      </c>
      <c r="C311" s="43" t="str">
        <f>IF(h_공사원가계산서!Q310=h_공사원가계산서!Q311,"",h_공사원가계산서!Q311)</f>
        <v/>
      </c>
      <c r="D311" s="43" t="str">
        <f>IF(h_공사원가계산서!R310=h_공사원가계산서!R311,"",h_공사원가계산서!R311)</f>
        <v/>
      </c>
      <c r="E311" s="49">
        <f>h_공사원가계산서!S311</f>
        <v>0</v>
      </c>
    </row>
    <row r="312" spans="2:5" ht="17.100000000000001" hidden="1" customHeight="1" x14ac:dyDescent="0.15">
      <c r="B312" s="47" t="str">
        <f>IF(h_공사원가계산서!P311=h_공사원가계산서!P312,"",h_공사원가계산서!P312)</f>
        <v/>
      </c>
      <c r="C312" s="43" t="str">
        <f>IF(h_공사원가계산서!Q311=h_공사원가계산서!Q312,"",h_공사원가계산서!Q312)</f>
        <v/>
      </c>
      <c r="D312" s="43" t="str">
        <f>IF(h_공사원가계산서!R311=h_공사원가계산서!R312,"",h_공사원가계산서!R312)</f>
        <v/>
      </c>
      <c r="E312" s="49">
        <f>h_공사원가계산서!S312</f>
        <v>0</v>
      </c>
    </row>
    <row r="313" spans="2:5" ht="17.100000000000001" hidden="1" customHeight="1" x14ac:dyDescent="0.15">
      <c r="B313" s="47" t="str">
        <f>IF(h_공사원가계산서!P312=h_공사원가계산서!P313,"",h_공사원가계산서!P313)</f>
        <v/>
      </c>
      <c r="C313" s="43" t="str">
        <f>IF(h_공사원가계산서!Q312=h_공사원가계산서!Q313,"",h_공사원가계산서!Q313)</f>
        <v/>
      </c>
      <c r="D313" s="43" t="str">
        <f>IF(h_공사원가계산서!R312=h_공사원가계산서!R313,"",h_공사원가계산서!R313)</f>
        <v/>
      </c>
      <c r="E313" s="49">
        <f>h_공사원가계산서!S313</f>
        <v>0</v>
      </c>
    </row>
    <row r="314" spans="2:5" ht="17.100000000000001" hidden="1" customHeight="1" x14ac:dyDescent="0.15">
      <c r="B314" s="47" t="str">
        <f>IF(h_공사원가계산서!P313=h_공사원가계산서!P314,"",h_공사원가계산서!P314)</f>
        <v/>
      </c>
      <c r="C314" s="43" t="str">
        <f>IF(h_공사원가계산서!Q313=h_공사원가계산서!Q314,"",h_공사원가계산서!Q314)</f>
        <v/>
      </c>
      <c r="D314" s="43" t="str">
        <f>IF(h_공사원가계산서!R313=h_공사원가계산서!R314,"",h_공사원가계산서!R314)</f>
        <v/>
      </c>
      <c r="E314" s="49">
        <f>h_공사원가계산서!S314</f>
        <v>0</v>
      </c>
    </row>
    <row r="315" spans="2:5" ht="17.100000000000001" hidden="1" customHeight="1" x14ac:dyDescent="0.15">
      <c r="B315" s="47" t="str">
        <f>IF(h_공사원가계산서!P314=h_공사원가계산서!P315,"",h_공사원가계산서!P315)</f>
        <v/>
      </c>
      <c r="C315" s="43" t="str">
        <f>IF(h_공사원가계산서!Q314=h_공사원가계산서!Q315,"",h_공사원가계산서!Q315)</f>
        <v/>
      </c>
      <c r="D315" s="43" t="str">
        <f>IF(h_공사원가계산서!R314=h_공사원가계산서!R315,"",h_공사원가계산서!R315)</f>
        <v/>
      </c>
      <c r="E315" s="49">
        <f>h_공사원가계산서!S315</f>
        <v>0</v>
      </c>
    </row>
    <row r="316" spans="2:5" ht="17.100000000000001" hidden="1" customHeight="1" x14ac:dyDescent="0.15">
      <c r="B316" s="47" t="str">
        <f>IF(h_공사원가계산서!P315=h_공사원가계산서!P316,"",h_공사원가계산서!P316)</f>
        <v/>
      </c>
      <c r="C316" s="43" t="str">
        <f>IF(h_공사원가계산서!Q315=h_공사원가계산서!Q316,"",h_공사원가계산서!Q316)</f>
        <v/>
      </c>
      <c r="D316" s="43" t="str">
        <f>IF(h_공사원가계산서!R315=h_공사원가계산서!R316,"",h_공사원가계산서!R316)</f>
        <v/>
      </c>
      <c r="E316" s="49">
        <f>h_공사원가계산서!S316</f>
        <v>0</v>
      </c>
    </row>
    <row r="317" spans="2:5" ht="17.100000000000001" hidden="1" customHeight="1" x14ac:dyDescent="0.15">
      <c r="B317" s="47" t="str">
        <f>IF(h_공사원가계산서!P316=h_공사원가계산서!P317,"",h_공사원가계산서!P317)</f>
        <v/>
      </c>
      <c r="C317" s="43" t="str">
        <f>IF(h_공사원가계산서!Q316=h_공사원가계산서!Q317,"",h_공사원가계산서!Q317)</f>
        <v/>
      </c>
      <c r="D317" s="43" t="str">
        <f>IF(h_공사원가계산서!R316=h_공사원가계산서!R317,"",h_공사원가계산서!R317)</f>
        <v/>
      </c>
      <c r="E317" s="49">
        <f>h_공사원가계산서!S317</f>
        <v>0</v>
      </c>
    </row>
    <row r="318" spans="2:5" ht="17.100000000000001" hidden="1" customHeight="1" x14ac:dyDescent="0.15">
      <c r="B318" s="47" t="str">
        <f>IF(h_공사원가계산서!P317=h_공사원가계산서!P318,"",h_공사원가계산서!P318)</f>
        <v/>
      </c>
      <c r="C318" s="43" t="str">
        <f>IF(h_공사원가계산서!Q317=h_공사원가계산서!Q318,"",h_공사원가계산서!Q318)</f>
        <v/>
      </c>
      <c r="D318" s="43" t="str">
        <f>IF(h_공사원가계산서!R317=h_공사원가계산서!R318,"",h_공사원가계산서!R318)</f>
        <v/>
      </c>
      <c r="E318" s="49">
        <f>h_공사원가계산서!S318</f>
        <v>0</v>
      </c>
    </row>
    <row r="319" spans="2:5" ht="17.100000000000001" hidden="1" customHeight="1" x14ac:dyDescent="0.15">
      <c r="B319" s="47" t="str">
        <f>IF(h_공사원가계산서!P318=h_공사원가계산서!P319,"",h_공사원가계산서!P319)</f>
        <v/>
      </c>
      <c r="C319" s="43" t="str">
        <f>IF(h_공사원가계산서!Q318=h_공사원가계산서!Q319,"",h_공사원가계산서!Q319)</f>
        <v/>
      </c>
      <c r="D319" s="43" t="str">
        <f>IF(h_공사원가계산서!R318=h_공사원가계산서!R319,"",h_공사원가계산서!R319)</f>
        <v/>
      </c>
      <c r="E319" s="49">
        <f>h_공사원가계산서!S319</f>
        <v>0</v>
      </c>
    </row>
    <row r="320" spans="2:5" ht="17.100000000000001" hidden="1" customHeight="1" x14ac:dyDescent="0.15">
      <c r="B320" s="47" t="str">
        <f>IF(h_공사원가계산서!P319=h_공사원가계산서!P320,"",h_공사원가계산서!P320)</f>
        <v/>
      </c>
      <c r="C320" s="43" t="str">
        <f>IF(h_공사원가계산서!Q319=h_공사원가계산서!Q320,"",h_공사원가계산서!Q320)</f>
        <v/>
      </c>
      <c r="D320" s="43" t="str">
        <f>IF(h_공사원가계산서!R319=h_공사원가계산서!R320,"",h_공사원가계산서!R320)</f>
        <v/>
      </c>
      <c r="E320" s="49">
        <f>h_공사원가계산서!S320</f>
        <v>0</v>
      </c>
    </row>
    <row r="321" spans="2:5" ht="17.100000000000001" hidden="1" customHeight="1" x14ac:dyDescent="0.15">
      <c r="B321" s="47" t="str">
        <f>IF(h_공사원가계산서!P320=h_공사원가계산서!P321,"",h_공사원가계산서!P321)</f>
        <v/>
      </c>
      <c r="C321" s="43" t="str">
        <f>IF(h_공사원가계산서!Q320=h_공사원가계산서!Q321,"",h_공사원가계산서!Q321)</f>
        <v/>
      </c>
      <c r="D321" s="43" t="str">
        <f>IF(h_공사원가계산서!R320=h_공사원가계산서!R321,"",h_공사원가계산서!R321)</f>
        <v/>
      </c>
      <c r="E321" s="49">
        <f>h_공사원가계산서!S321</f>
        <v>0</v>
      </c>
    </row>
    <row r="322" spans="2:5" ht="17.100000000000001" hidden="1" customHeight="1" x14ac:dyDescent="0.15">
      <c r="B322" s="47" t="str">
        <f>IF(h_공사원가계산서!P321=h_공사원가계산서!P322,"",h_공사원가계산서!P322)</f>
        <v/>
      </c>
      <c r="C322" s="43" t="str">
        <f>IF(h_공사원가계산서!Q321=h_공사원가계산서!Q322,"",h_공사원가계산서!Q322)</f>
        <v/>
      </c>
      <c r="D322" s="43" t="str">
        <f>IF(h_공사원가계산서!R321=h_공사원가계산서!R322,"",h_공사원가계산서!R322)</f>
        <v/>
      </c>
      <c r="E322" s="49">
        <f>h_공사원가계산서!S322</f>
        <v>0</v>
      </c>
    </row>
    <row r="323" spans="2:5" ht="17.100000000000001" hidden="1" customHeight="1" x14ac:dyDescent="0.15">
      <c r="B323" s="47" t="str">
        <f>IF(h_공사원가계산서!P322=h_공사원가계산서!P323,"",h_공사원가계산서!P323)</f>
        <v/>
      </c>
      <c r="C323" s="43" t="str">
        <f>IF(h_공사원가계산서!Q322=h_공사원가계산서!Q323,"",h_공사원가계산서!Q323)</f>
        <v/>
      </c>
      <c r="D323" s="43" t="str">
        <f>IF(h_공사원가계산서!R322=h_공사원가계산서!R323,"",h_공사원가계산서!R323)</f>
        <v/>
      </c>
      <c r="E323" s="49">
        <f>h_공사원가계산서!S323</f>
        <v>0</v>
      </c>
    </row>
    <row r="324" spans="2:5" ht="17.100000000000001" hidden="1" customHeight="1" x14ac:dyDescent="0.15">
      <c r="B324" s="47" t="str">
        <f>IF(h_공사원가계산서!P323=h_공사원가계산서!P324,"",h_공사원가계산서!P324)</f>
        <v/>
      </c>
      <c r="C324" s="43" t="str">
        <f>IF(h_공사원가계산서!Q323=h_공사원가계산서!Q324,"",h_공사원가계산서!Q324)</f>
        <v/>
      </c>
      <c r="D324" s="43" t="str">
        <f>IF(h_공사원가계산서!R323=h_공사원가계산서!R324,"",h_공사원가계산서!R324)</f>
        <v/>
      </c>
      <c r="E324" s="49">
        <f>h_공사원가계산서!S324</f>
        <v>0</v>
      </c>
    </row>
    <row r="325" spans="2:5" ht="17.100000000000001" hidden="1" customHeight="1" x14ac:dyDescent="0.15">
      <c r="B325" s="47" t="str">
        <f>IF(h_공사원가계산서!P324=h_공사원가계산서!P325,"",h_공사원가계산서!P325)</f>
        <v/>
      </c>
      <c r="C325" s="43" t="str">
        <f>IF(h_공사원가계산서!Q324=h_공사원가계산서!Q325,"",h_공사원가계산서!Q325)</f>
        <v/>
      </c>
      <c r="D325" s="43" t="str">
        <f>IF(h_공사원가계산서!R324=h_공사원가계산서!R325,"",h_공사원가계산서!R325)</f>
        <v/>
      </c>
      <c r="E325" s="49">
        <f>h_공사원가계산서!S325</f>
        <v>0</v>
      </c>
    </row>
    <row r="326" spans="2:5" ht="17.100000000000001" hidden="1" customHeight="1" x14ac:dyDescent="0.15">
      <c r="B326" s="47" t="str">
        <f>IF(h_공사원가계산서!P325=h_공사원가계산서!P326,"",h_공사원가계산서!P326)</f>
        <v/>
      </c>
      <c r="C326" s="43" t="str">
        <f>IF(h_공사원가계산서!Q325=h_공사원가계산서!Q326,"",h_공사원가계산서!Q326)</f>
        <v/>
      </c>
      <c r="D326" s="43" t="str">
        <f>IF(h_공사원가계산서!R325=h_공사원가계산서!R326,"",h_공사원가계산서!R326)</f>
        <v/>
      </c>
      <c r="E326" s="49">
        <f>h_공사원가계산서!S326</f>
        <v>0</v>
      </c>
    </row>
    <row r="327" spans="2:5" ht="17.100000000000001" hidden="1" customHeight="1" x14ac:dyDescent="0.15">
      <c r="B327" s="47" t="str">
        <f>IF(h_공사원가계산서!P326=h_공사원가계산서!P327,"",h_공사원가계산서!P327)</f>
        <v/>
      </c>
      <c r="C327" s="43" t="str">
        <f>IF(h_공사원가계산서!Q326=h_공사원가계산서!Q327,"",h_공사원가계산서!Q327)</f>
        <v/>
      </c>
      <c r="D327" s="43" t="str">
        <f>IF(h_공사원가계산서!R326=h_공사원가계산서!R327,"",h_공사원가계산서!R327)</f>
        <v/>
      </c>
      <c r="E327" s="49">
        <f>h_공사원가계산서!S327</f>
        <v>0</v>
      </c>
    </row>
    <row r="328" spans="2:5" ht="17.100000000000001" hidden="1" customHeight="1" x14ac:dyDescent="0.15">
      <c r="B328" s="47" t="str">
        <f>IF(h_공사원가계산서!P327=h_공사원가계산서!P328,"",h_공사원가계산서!P328)</f>
        <v/>
      </c>
      <c r="C328" s="43" t="str">
        <f>IF(h_공사원가계산서!Q327=h_공사원가계산서!Q328,"",h_공사원가계산서!Q328)</f>
        <v/>
      </c>
      <c r="D328" s="43" t="str">
        <f>IF(h_공사원가계산서!R327=h_공사원가계산서!R328,"",h_공사원가계산서!R328)</f>
        <v/>
      </c>
      <c r="E328" s="49">
        <f>h_공사원가계산서!S328</f>
        <v>0</v>
      </c>
    </row>
    <row r="329" spans="2:5" ht="17.100000000000001" hidden="1" customHeight="1" x14ac:dyDescent="0.15">
      <c r="B329" s="47" t="str">
        <f>IF(h_공사원가계산서!P328=h_공사원가계산서!P329,"",h_공사원가계산서!P329)</f>
        <v/>
      </c>
      <c r="C329" s="43" t="str">
        <f>IF(h_공사원가계산서!Q328=h_공사원가계산서!Q329,"",h_공사원가계산서!Q329)</f>
        <v/>
      </c>
      <c r="D329" s="43" t="str">
        <f>IF(h_공사원가계산서!R328=h_공사원가계산서!R329,"",h_공사원가계산서!R329)</f>
        <v/>
      </c>
      <c r="E329" s="49">
        <f>h_공사원가계산서!S329</f>
        <v>0</v>
      </c>
    </row>
    <row r="330" spans="2:5" ht="17.100000000000001" hidden="1" customHeight="1" x14ac:dyDescent="0.15">
      <c r="B330" s="47" t="str">
        <f>IF(h_공사원가계산서!P329=h_공사원가계산서!P330,"",h_공사원가계산서!P330)</f>
        <v/>
      </c>
      <c r="C330" s="43" t="str">
        <f>IF(h_공사원가계산서!Q329=h_공사원가계산서!Q330,"",h_공사원가계산서!Q330)</f>
        <v/>
      </c>
      <c r="D330" s="43" t="str">
        <f>IF(h_공사원가계산서!R329=h_공사원가계산서!R330,"",h_공사원가계산서!R330)</f>
        <v/>
      </c>
      <c r="E330" s="49">
        <f>h_공사원가계산서!S330</f>
        <v>0</v>
      </c>
    </row>
    <row r="331" spans="2:5" ht="17.100000000000001" hidden="1" customHeight="1" x14ac:dyDescent="0.15">
      <c r="B331" s="47" t="str">
        <f>IF(h_공사원가계산서!P330=h_공사원가계산서!P331,"",h_공사원가계산서!P331)</f>
        <v/>
      </c>
      <c r="C331" s="43" t="str">
        <f>IF(h_공사원가계산서!Q330=h_공사원가계산서!Q331,"",h_공사원가계산서!Q331)</f>
        <v/>
      </c>
      <c r="D331" s="43" t="str">
        <f>IF(h_공사원가계산서!R330=h_공사원가계산서!R331,"",h_공사원가계산서!R331)</f>
        <v/>
      </c>
      <c r="E331" s="49">
        <f>h_공사원가계산서!S331</f>
        <v>0</v>
      </c>
    </row>
    <row r="332" spans="2:5" ht="17.100000000000001" hidden="1" customHeight="1" x14ac:dyDescent="0.15">
      <c r="B332" s="47" t="str">
        <f>IF(h_공사원가계산서!P331=h_공사원가계산서!P332,"",h_공사원가계산서!P332)</f>
        <v/>
      </c>
      <c r="C332" s="43" t="str">
        <f>IF(h_공사원가계산서!Q331=h_공사원가계산서!Q332,"",h_공사원가계산서!Q332)</f>
        <v/>
      </c>
      <c r="D332" s="43" t="str">
        <f>IF(h_공사원가계산서!R331=h_공사원가계산서!R332,"",h_공사원가계산서!R332)</f>
        <v/>
      </c>
      <c r="E332" s="49">
        <f>h_공사원가계산서!S332</f>
        <v>0</v>
      </c>
    </row>
    <row r="333" spans="2:5" ht="17.100000000000001" hidden="1" customHeight="1" x14ac:dyDescent="0.15">
      <c r="B333" s="50" t="str">
        <f>IF(h_공사원가계산서!P332=h_공사원가계산서!P333,"",h_공사원가계산서!P333)</f>
        <v/>
      </c>
      <c r="C333" s="51" t="str">
        <f>IF(h_공사원가계산서!Q332=h_공사원가계산서!Q333,"",h_공사원가계산서!Q333)</f>
        <v/>
      </c>
      <c r="D333" s="51" t="str">
        <f>IF(h_공사원가계산서!R332=h_공사원가계산서!R333,"",h_공사원가계산서!R333)</f>
        <v/>
      </c>
      <c r="E333" s="52">
        <f>h_공사원가계산서!S333</f>
        <v>0</v>
      </c>
    </row>
    <row r="334" spans="2:5" ht="17.100000000000001" hidden="1" customHeight="1" x14ac:dyDescent="0.15">
      <c r="B334" s="56" t="str">
        <f>IF(h_공사원가계산서!P333=h_공사원가계산서!P334,"",h_공사원가계산서!P334)</f>
        <v/>
      </c>
      <c r="C334" s="57" t="str">
        <f>IF(h_공사원가계산서!Q333=h_공사원가계산서!Q334,"",h_공사원가계산서!Q334)</f>
        <v/>
      </c>
      <c r="D334" s="57" t="str">
        <f>IF(h_공사원가계산서!R333=h_공사원가계산서!R334,"",h_공사원가계산서!R334)</f>
        <v/>
      </c>
      <c r="E334" s="60">
        <f>h_공사원가계산서!S334</f>
        <v>0</v>
      </c>
    </row>
    <row r="335" spans="2:5" ht="17.100000000000001" hidden="1" customHeight="1" x14ac:dyDescent="0.15">
      <c r="B335" s="47" t="str">
        <f>IF(h_공사원가계산서!P334=h_공사원가계산서!P335,"",h_공사원가계산서!P335)</f>
        <v/>
      </c>
      <c r="C335" s="43" t="str">
        <f>IF(h_공사원가계산서!Q334=h_공사원가계산서!Q335,"",h_공사원가계산서!Q335)</f>
        <v/>
      </c>
      <c r="D335" s="43" t="str">
        <f>IF(h_공사원가계산서!R334=h_공사원가계산서!R335,"",h_공사원가계산서!R335)</f>
        <v/>
      </c>
      <c r="E335" s="49">
        <f>h_공사원가계산서!S335</f>
        <v>0</v>
      </c>
    </row>
    <row r="336" spans="2:5" ht="17.100000000000001" hidden="1" customHeight="1" x14ac:dyDescent="0.15">
      <c r="B336" s="47" t="str">
        <f>IF(h_공사원가계산서!P335=h_공사원가계산서!P336,"",h_공사원가계산서!P336)</f>
        <v/>
      </c>
      <c r="C336" s="43" t="str">
        <f>IF(h_공사원가계산서!Q335=h_공사원가계산서!Q336,"",h_공사원가계산서!Q336)</f>
        <v/>
      </c>
      <c r="D336" s="43" t="str">
        <f>IF(h_공사원가계산서!R335=h_공사원가계산서!R336,"",h_공사원가계산서!R336)</f>
        <v/>
      </c>
      <c r="E336" s="49">
        <f>h_공사원가계산서!S336</f>
        <v>0</v>
      </c>
    </row>
    <row r="337" spans="2:5" ht="17.100000000000001" hidden="1" customHeight="1" x14ac:dyDescent="0.15">
      <c r="B337" s="47" t="str">
        <f>IF(h_공사원가계산서!P336=h_공사원가계산서!P337,"",h_공사원가계산서!P337)</f>
        <v/>
      </c>
      <c r="C337" s="43" t="str">
        <f>IF(h_공사원가계산서!Q336=h_공사원가계산서!Q337,"",h_공사원가계산서!Q337)</f>
        <v/>
      </c>
      <c r="D337" s="43" t="str">
        <f>IF(h_공사원가계산서!R336=h_공사원가계산서!R337,"",h_공사원가계산서!R337)</f>
        <v/>
      </c>
      <c r="E337" s="49">
        <f>h_공사원가계산서!S337</f>
        <v>0</v>
      </c>
    </row>
    <row r="338" spans="2:5" ht="17.100000000000001" hidden="1" customHeight="1" x14ac:dyDescent="0.15">
      <c r="B338" s="47" t="str">
        <f>IF(h_공사원가계산서!P337=h_공사원가계산서!P338,"",h_공사원가계산서!P338)</f>
        <v/>
      </c>
      <c r="C338" s="43" t="str">
        <f>IF(h_공사원가계산서!Q337=h_공사원가계산서!Q338,"",h_공사원가계산서!Q338)</f>
        <v/>
      </c>
      <c r="D338" s="43" t="str">
        <f>IF(h_공사원가계산서!R337=h_공사원가계산서!R338,"",h_공사원가계산서!R338)</f>
        <v/>
      </c>
      <c r="E338" s="49">
        <f>h_공사원가계산서!S338</f>
        <v>0</v>
      </c>
    </row>
    <row r="339" spans="2:5" ht="17.100000000000001" hidden="1" customHeight="1" x14ac:dyDescent="0.15">
      <c r="B339" s="47" t="str">
        <f>IF(h_공사원가계산서!P338=h_공사원가계산서!P339,"",h_공사원가계산서!P339)</f>
        <v/>
      </c>
      <c r="C339" s="43" t="str">
        <f>IF(h_공사원가계산서!Q338=h_공사원가계산서!Q339,"",h_공사원가계산서!Q339)</f>
        <v/>
      </c>
      <c r="D339" s="43" t="str">
        <f>IF(h_공사원가계산서!R338=h_공사원가계산서!R339,"",h_공사원가계산서!R339)</f>
        <v/>
      </c>
      <c r="E339" s="49">
        <f>h_공사원가계산서!S339</f>
        <v>0</v>
      </c>
    </row>
    <row r="340" spans="2:5" ht="17.100000000000001" hidden="1" customHeight="1" x14ac:dyDescent="0.15">
      <c r="B340" s="47" t="str">
        <f>IF(h_공사원가계산서!P339=h_공사원가계산서!P340,"",h_공사원가계산서!P340)</f>
        <v/>
      </c>
      <c r="C340" s="43" t="str">
        <f>IF(h_공사원가계산서!Q339=h_공사원가계산서!Q340,"",h_공사원가계산서!Q340)</f>
        <v/>
      </c>
      <c r="D340" s="43" t="str">
        <f>IF(h_공사원가계산서!R339=h_공사원가계산서!R340,"",h_공사원가계산서!R340)</f>
        <v/>
      </c>
      <c r="E340" s="49">
        <f>h_공사원가계산서!S340</f>
        <v>0</v>
      </c>
    </row>
    <row r="341" spans="2:5" ht="17.100000000000001" hidden="1" customHeight="1" x14ac:dyDescent="0.15">
      <c r="B341" s="47" t="str">
        <f>IF(h_공사원가계산서!P340=h_공사원가계산서!P341,"",h_공사원가계산서!P341)</f>
        <v/>
      </c>
      <c r="C341" s="43" t="str">
        <f>IF(h_공사원가계산서!Q340=h_공사원가계산서!Q341,"",h_공사원가계산서!Q341)</f>
        <v/>
      </c>
      <c r="D341" s="43" t="str">
        <f>IF(h_공사원가계산서!R340=h_공사원가계산서!R341,"",h_공사원가계산서!R341)</f>
        <v/>
      </c>
      <c r="E341" s="49">
        <f>h_공사원가계산서!S341</f>
        <v>0</v>
      </c>
    </row>
    <row r="342" spans="2:5" ht="17.100000000000001" hidden="1" customHeight="1" x14ac:dyDescent="0.15">
      <c r="B342" s="47" t="str">
        <f>IF(h_공사원가계산서!P341=h_공사원가계산서!P342,"",h_공사원가계산서!P342)</f>
        <v/>
      </c>
      <c r="C342" s="43" t="str">
        <f>IF(h_공사원가계산서!Q341=h_공사원가계산서!Q342,"",h_공사원가계산서!Q342)</f>
        <v/>
      </c>
      <c r="D342" s="43" t="str">
        <f>IF(h_공사원가계산서!R341=h_공사원가계산서!R342,"",h_공사원가계산서!R342)</f>
        <v/>
      </c>
      <c r="E342" s="49">
        <f>h_공사원가계산서!S342</f>
        <v>0</v>
      </c>
    </row>
    <row r="343" spans="2:5" ht="17.100000000000001" hidden="1" customHeight="1" x14ac:dyDescent="0.15">
      <c r="B343" s="47" t="str">
        <f>IF(h_공사원가계산서!P342=h_공사원가계산서!P343,"",h_공사원가계산서!P343)</f>
        <v/>
      </c>
      <c r="C343" s="43" t="str">
        <f>IF(h_공사원가계산서!Q342=h_공사원가계산서!Q343,"",h_공사원가계산서!Q343)</f>
        <v/>
      </c>
      <c r="D343" s="43" t="str">
        <f>IF(h_공사원가계산서!R342=h_공사원가계산서!R343,"",h_공사원가계산서!R343)</f>
        <v/>
      </c>
      <c r="E343" s="49">
        <f>h_공사원가계산서!S343</f>
        <v>0</v>
      </c>
    </row>
    <row r="344" spans="2:5" ht="17.100000000000001" hidden="1" customHeight="1" x14ac:dyDescent="0.15">
      <c r="B344" s="47" t="str">
        <f>IF(h_공사원가계산서!P343=h_공사원가계산서!P344,"",h_공사원가계산서!P344)</f>
        <v/>
      </c>
      <c r="C344" s="43" t="str">
        <f>IF(h_공사원가계산서!Q343=h_공사원가계산서!Q344,"",h_공사원가계산서!Q344)</f>
        <v/>
      </c>
      <c r="D344" s="43" t="str">
        <f>IF(h_공사원가계산서!R343=h_공사원가계산서!R344,"",h_공사원가계산서!R344)</f>
        <v/>
      </c>
      <c r="E344" s="49">
        <f>h_공사원가계산서!S344</f>
        <v>0</v>
      </c>
    </row>
    <row r="345" spans="2:5" ht="17.100000000000001" hidden="1" customHeight="1" x14ac:dyDescent="0.15">
      <c r="B345" s="47" t="str">
        <f>IF(h_공사원가계산서!P344=h_공사원가계산서!P345,"",h_공사원가계산서!P345)</f>
        <v/>
      </c>
      <c r="C345" s="43" t="str">
        <f>IF(h_공사원가계산서!Q344=h_공사원가계산서!Q345,"",h_공사원가계산서!Q345)</f>
        <v/>
      </c>
      <c r="D345" s="43" t="str">
        <f>IF(h_공사원가계산서!R344=h_공사원가계산서!R345,"",h_공사원가계산서!R345)</f>
        <v/>
      </c>
      <c r="E345" s="49">
        <f>h_공사원가계산서!S345</f>
        <v>0</v>
      </c>
    </row>
    <row r="346" spans="2:5" ht="17.100000000000001" hidden="1" customHeight="1" x14ac:dyDescent="0.15">
      <c r="B346" s="47" t="str">
        <f>IF(h_공사원가계산서!P345=h_공사원가계산서!P346,"",h_공사원가계산서!P346)</f>
        <v/>
      </c>
      <c r="C346" s="43" t="str">
        <f>IF(h_공사원가계산서!Q345=h_공사원가계산서!Q346,"",h_공사원가계산서!Q346)</f>
        <v/>
      </c>
      <c r="D346" s="43" t="str">
        <f>IF(h_공사원가계산서!R345=h_공사원가계산서!R346,"",h_공사원가계산서!R346)</f>
        <v/>
      </c>
      <c r="E346" s="49">
        <f>h_공사원가계산서!S346</f>
        <v>0</v>
      </c>
    </row>
    <row r="347" spans="2:5" ht="17.100000000000001" hidden="1" customHeight="1" x14ac:dyDescent="0.15">
      <c r="B347" s="47" t="str">
        <f>IF(h_공사원가계산서!P346=h_공사원가계산서!P347,"",h_공사원가계산서!P347)</f>
        <v/>
      </c>
      <c r="C347" s="43" t="str">
        <f>IF(h_공사원가계산서!Q346=h_공사원가계산서!Q347,"",h_공사원가계산서!Q347)</f>
        <v/>
      </c>
      <c r="D347" s="43" t="str">
        <f>IF(h_공사원가계산서!R346=h_공사원가계산서!R347,"",h_공사원가계산서!R347)</f>
        <v/>
      </c>
      <c r="E347" s="49">
        <f>h_공사원가계산서!S347</f>
        <v>0</v>
      </c>
    </row>
    <row r="348" spans="2:5" ht="17.100000000000001" hidden="1" customHeight="1" x14ac:dyDescent="0.15">
      <c r="B348" s="47" t="str">
        <f>IF(h_공사원가계산서!P347=h_공사원가계산서!P348,"",h_공사원가계산서!P348)</f>
        <v/>
      </c>
      <c r="C348" s="43" t="str">
        <f>IF(h_공사원가계산서!Q347=h_공사원가계산서!Q348,"",h_공사원가계산서!Q348)</f>
        <v/>
      </c>
      <c r="D348" s="43" t="str">
        <f>IF(h_공사원가계산서!R347=h_공사원가계산서!R348,"",h_공사원가계산서!R348)</f>
        <v/>
      </c>
      <c r="E348" s="49">
        <f>h_공사원가계산서!S348</f>
        <v>0</v>
      </c>
    </row>
    <row r="349" spans="2:5" ht="17.100000000000001" hidden="1" customHeight="1" x14ac:dyDescent="0.15">
      <c r="B349" s="47" t="str">
        <f>IF(h_공사원가계산서!P348=h_공사원가계산서!P349,"",h_공사원가계산서!P349)</f>
        <v/>
      </c>
      <c r="C349" s="43" t="str">
        <f>IF(h_공사원가계산서!Q348=h_공사원가계산서!Q349,"",h_공사원가계산서!Q349)</f>
        <v/>
      </c>
      <c r="D349" s="43" t="str">
        <f>IF(h_공사원가계산서!R348=h_공사원가계산서!R349,"",h_공사원가계산서!R349)</f>
        <v/>
      </c>
      <c r="E349" s="49">
        <f>h_공사원가계산서!S349</f>
        <v>0</v>
      </c>
    </row>
    <row r="350" spans="2:5" ht="17.100000000000001" hidden="1" customHeight="1" x14ac:dyDescent="0.15">
      <c r="B350" s="47" t="str">
        <f>IF(h_공사원가계산서!P349=h_공사원가계산서!P350,"",h_공사원가계산서!P350)</f>
        <v/>
      </c>
      <c r="C350" s="43" t="str">
        <f>IF(h_공사원가계산서!Q349=h_공사원가계산서!Q350,"",h_공사원가계산서!Q350)</f>
        <v/>
      </c>
      <c r="D350" s="43" t="str">
        <f>IF(h_공사원가계산서!R349=h_공사원가계산서!R350,"",h_공사원가계산서!R350)</f>
        <v/>
      </c>
      <c r="E350" s="49">
        <f>h_공사원가계산서!S350</f>
        <v>0</v>
      </c>
    </row>
    <row r="351" spans="2:5" ht="17.100000000000001" hidden="1" customHeight="1" x14ac:dyDescent="0.15">
      <c r="B351" s="47" t="str">
        <f>IF(h_공사원가계산서!P350=h_공사원가계산서!P351,"",h_공사원가계산서!P351)</f>
        <v/>
      </c>
      <c r="C351" s="43" t="str">
        <f>IF(h_공사원가계산서!Q350=h_공사원가계산서!Q351,"",h_공사원가계산서!Q351)</f>
        <v/>
      </c>
      <c r="D351" s="43" t="str">
        <f>IF(h_공사원가계산서!R350=h_공사원가계산서!R351,"",h_공사원가계산서!R351)</f>
        <v/>
      </c>
      <c r="E351" s="49">
        <f>h_공사원가계산서!S351</f>
        <v>0</v>
      </c>
    </row>
    <row r="352" spans="2:5" ht="17.100000000000001" hidden="1" customHeight="1" x14ac:dyDescent="0.15">
      <c r="B352" s="47" t="str">
        <f>IF(h_공사원가계산서!P351=h_공사원가계산서!P352,"",h_공사원가계산서!P352)</f>
        <v/>
      </c>
      <c r="C352" s="43" t="str">
        <f>IF(h_공사원가계산서!Q351=h_공사원가계산서!Q352,"",h_공사원가계산서!Q352)</f>
        <v/>
      </c>
      <c r="D352" s="43" t="str">
        <f>IF(h_공사원가계산서!R351=h_공사원가계산서!R352,"",h_공사원가계산서!R352)</f>
        <v/>
      </c>
      <c r="E352" s="49">
        <f>h_공사원가계산서!S352</f>
        <v>0</v>
      </c>
    </row>
    <row r="353" spans="2:5" ht="17.100000000000001" hidden="1" customHeight="1" x14ac:dyDescent="0.15">
      <c r="B353" s="47" t="str">
        <f>IF(h_공사원가계산서!P352=h_공사원가계산서!P353,"",h_공사원가계산서!P353)</f>
        <v/>
      </c>
      <c r="C353" s="43" t="str">
        <f>IF(h_공사원가계산서!Q352=h_공사원가계산서!Q353,"",h_공사원가계산서!Q353)</f>
        <v/>
      </c>
      <c r="D353" s="43" t="str">
        <f>IF(h_공사원가계산서!R352=h_공사원가계산서!R353,"",h_공사원가계산서!R353)</f>
        <v/>
      </c>
      <c r="E353" s="49">
        <f>h_공사원가계산서!S353</f>
        <v>0</v>
      </c>
    </row>
    <row r="354" spans="2:5" ht="17.100000000000001" hidden="1" customHeight="1" x14ac:dyDescent="0.15">
      <c r="B354" s="47" t="str">
        <f>IF(h_공사원가계산서!P353=h_공사원가계산서!P354,"",h_공사원가계산서!P354)</f>
        <v/>
      </c>
      <c r="C354" s="43" t="str">
        <f>IF(h_공사원가계산서!Q353=h_공사원가계산서!Q354,"",h_공사원가계산서!Q354)</f>
        <v/>
      </c>
      <c r="D354" s="43" t="str">
        <f>IF(h_공사원가계산서!R353=h_공사원가계산서!R354,"",h_공사원가계산서!R354)</f>
        <v/>
      </c>
      <c r="E354" s="49">
        <f>h_공사원가계산서!S354</f>
        <v>0</v>
      </c>
    </row>
    <row r="355" spans="2:5" ht="17.100000000000001" hidden="1" customHeight="1" x14ac:dyDescent="0.15">
      <c r="B355" s="47" t="str">
        <f>IF(h_공사원가계산서!P354=h_공사원가계산서!P355,"",h_공사원가계산서!P355)</f>
        <v/>
      </c>
      <c r="C355" s="43" t="str">
        <f>IF(h_공사원가계산서!Q354=h_공사원가계산서!Q355,"",h_공사원가계산서!Q355)</f>
        <v/>
      </c>
      <c r="D355" s="43" t="str">
        <f>IF(h_공사원가계산서!R354=h_공사원가계산서!R355,"",h_공사원가계산서!R355)</f>
        <v/>
      </c>
      <c r="E355" s="49">
        <f>h_공사원가계산서!S355</f>
        <v>0</v>
      </c>
    </row>
    <row r="356" spans="2:5" ht="17.100000000000001" hidden="1" customHeight="1" x14ac:dyDescent="0.15">
      <c r="B356" s="47" t="str">
        <f>IF(h_공사원가계산서!P355=h_공사원가계산서!P356,"",h_공사원가계산서!P356)</f>
        <v/>
      </c>
      <c r="C356" s="43" t="str">
        <f>IF(h_공사원가계산서!Q355=h_공사원가계산서!Q356,"",h_공사원가계산서!Q356)</f>
        <v/>
      </c>
      <c r="D356" s="43" t="str">
        <f>IF(h_공사원가계산서!R355=h_공사원가계산서!R356,"",h_공사원가계산서!R356)</f>
        <v/>
      </c>
      <c r="E356" s="49">
        <f>h_공사원가계산서!S356</f>
        <v>0</v>
      </c>
    </row>
    <row r="357" spans="2:5" ht="17.100000000000001" hidden="1" customHeight="1" x14ac:dyDescent="0.15">
      <c r="B357" s="47" t="str">
        <f>IF(h_공사원가계산서!P356=h_공사원가계산서!P357,"",h_공사원가계산서!P357)</f>
        <v/>
      </c>
      <c r="C357" s="43" t="str">
        <f>IF(h_공사원가계산서!Q356=h_공사원가계산서!Q357,"",h_공사원가계산서!Q357)</f>
        <v/>
      </c>
      <c r="D357" s="43" t="str">
        <f>IF(h_공사원가계산서!R356=h_공사원가계산서!R357,"",h_공사원가계산서!R357)</f>
        <v/>
      </c>
      <c r="E357" s="49">
        <f>h_공사원가계산서!S357</f>
        <v>0</v>
      </c>
    </row>
    <row r="358" spans="2:5" ht="17.100000000000001" hidden="1" customHeight="1" x14ac:dyDescent="0.15">
      <c r="B358" s="47" t="str">
        <f>IF(h_공사원가계산서!P357=h_공사원가계산서!P358,"",h_공사원가계산서!P358)</f>
        <v/>
      </c>
      <c r="C358" s="43" t="str">
        <f>IF(h_공사원가계산서!Q357=h_공사원가계산서!Q358,"",h_공사원가계산서!Q358)</f>
        <v/>
      </c>
      <c r="D358" s="43" t="str">
        <f>IF(h_공사원가계산서!R357=h_공사원가계산서!R358,"",h_공사원가계산서!R358)</f>
        <v/>
      </c>
      <c r="E358" s="49">
        <f>h_공사원가계산서!S358</f>
        <v>0</v>
      </c>
    </row>
    <row r="359" spans="2:5" ht="17.100000000000001" hidden="1" customHeight="1" x14ac:dyDescent="0.15">
      <c r="B359" s="47" t="str">
        <f>IF(h_공사원가계산서!P358=h_공사원가계산서!P359,"",h_공사원가계산서!P359)</f>
        <v/>
      </c>
      <c r="C359" s="43" t="str">
        <f>IF(h_공사원가계산서!Q358=h_공사원가계산서!Q359,"",h_공사원가계산서!Q359)</f>
        <v/>
      </c>
      <c r="D359" s="43" t="str">
        <f>IF(h_공사원가계산서!R358=h_공사원가계산서!R359,"",h_공사원가계산서!R359)</f>
        <v/>
      </c>
      <c r="E359" s="49">
        <f>h_공사원가계산서!S359</f>
        <v>0</v>
      </c>
    </row>
    <row r="360" spans="2:5" ht="17.100000000000001" hidden="1" customHeight="1" x14ac:dyDescent="0.15">
      <c r="B360" s="47" t="str">
        <f>IF(h_공사원가계산서!P359=h_공사원가계산서!P360,"",h_공사원가계산서!P360)</f>
        <v/>
      </c>
      <c r="C360" s="43" t="str">
        <f>IF(h_공사원가계산서!Q359=h_공사원가계산서!Q360,"",h_공사원가계산서!Q360)</f>
        <v/>
      </c>
      <c r="D360" s="43" t="str">
        <f>IF(h_공사원가계산서!R359=h_공사원가계산서!R360,"",h_공사원가계산서!R360)</f>
        <v/>
      </c>
      <c r="E360" s="49">
        <f>h_공사원가계산서!S360</f>
        <v>0</v>
      </c>
    </row>
    <row r="361" spans="2:5" ht="17.100000000000001" hidden="1" customHeight="1" x14ac:dyDescent="0.15">
      <c r="B361" s="47" t="str">
        <f>IF(h_공사원가계산서!P360=h_공사원가계산서!P361,"",h_공사원가계산서!P361)</f>
        <v/>
      </c>
      <c r="C361" s="43" t="str">
        <f>IF(h_공사원가계산서!Q360=h_공사원가계산서!Q361,"",h_공사원가계산서!Q361)</f>
        <v/>
      </c>
      <c r="D361" s="43" t="str">
        <f>IF(h_공사원가계산서!R360=h_공사원가계산서!R361,"",h_공사원가계산서!R361)</f>
        <v/>
      </c>
      <c r="E361" s="49">
        <f>h_공사원가계산서!S361</f>
        <v>0</v>
      </c>
    </row>
    <row r="362" spans="2:5" ht="17.100000000000001" hidden="1" customHeight="1" x14ac:dyDescent="0.15">
      <c r="B362" s="47" t="str">
        <f>IF(h_공사원가계산서!P361=h_공사원가계산서!P362,"",h_공사원가계산서!P362)</f>
        <v/>
      </c>
      <c r="C362" s="43" t="str">
        <f>IF(h_공사원가계산서!Q361=h_공사원가계산서!Q362,"",h_공사원가계산서!Q362)</f>
        <v/>
      </c>
      <c r="D362" s="43" t="str">
        <f>IF(h_공사원가계산서!R361=h_공사원가계산서!R362,"",h_공사원가계산서!R362)</f>
        <v/>
      </c>
      <c r="E362" s="49">
        <f>h_공사원가계산서!S362</f>
        <v>0</v>
      </c>
    </row>
    <row r="363" spans="2:5" ht="17.100000000000001" hidden="1" customHeight="1" x14ac:dyDescent="0.15">
      <c r="B363" s="47" t="str">
        <f>IF(h_공사원가계산서!P362=h_공사원가계산서!P363,"",h_공사원가계산서!P363)</f>
        <v/>
      </c>
      <c r="C363" s="43" t="str">
        <f>IF(h_공사원가계산서!Q362=h_공사원가계산서!Q363,"",h_공사원가계산서!Q363)</f>
        <v/>
      </c>
      <c r="D363" s="43" t="str">
        <f>IF(h_공사원가계산서!R362=h_공사원가계산서!R363,"",h_공사원가계산서!R363)</f>
        <v/>
      </c>
      <c r="E363" s="49">
        <f>h_공사원가계산서!S363</f>
        <v>0</v>
      </c>
    </row>
    <row r="364" spans="2:5" ht="17.100000000000001" hidden="1" customHeight="1" x14ac:dyDescent="0.15">
      <c r="B364" s="47" t="str">
        <f>IF(h_공사원가계산서!P363=h_공사원가계산서!P364,"",h_공사원가계산서!P364)</f>
        <v/>
      </c>
      <c r="C364" s="43" t="str">
        <f>IF(h_공사원가계산서!Q363=h_공사원가계산서!Q364,"",h_공사원가계산서!Q364)</f>
        <v/>
      </c>
      <c r="D364" s="43" t="str">
        <f>IF(h_공사원가계산서!R363=h_공사원가계산서!R364,"",h_공사원가계산서!R364)</f>
        <v/>
      </c>
      <c r="E364" s="49">
        <f>h_공사원가계산서!S364</f>
        <v>0</v>
      </c>
    </row>
    <row r="365" spans="2:5" ht="17.100000000000001" hidden="1" customHeight="1" x14ac:dyDescent="0.15">
      <c r="B365" s="47" t="str">
        <f>IF(h_공사원가계산서!P364=h_공사원가계산서!P365,"",h_공사원가계산서!P365)</f>
        <v/>
      </c>
      <c r="C365" s="43" t="str">
        <f>IF(h_공사원가계산서!Q364=h_공사원가계산서!Q365,"",h_공사원가계산서!Q365)</f>
        <v/>
      </c>
      <c r="D365" s="43" t="str">
        <f>IF(h_공사원가계산서!R364=h_공사원가계산서!R365,"",h_공사원가계산서!R365)</f>
        <v/>
      </c>
      <c r="E365" s="49">
        <f>h_공사원가계산서!S365</f>
        <v>0</v>
      </c>
    </row>
    <row r="366" spans="2:5" ht="17.100000000000001" hidden="1" customHeight="1" x14ac:dyDescent="0.15">
      <c r="B366" s="47" t="str">
        <f>IF(h_공사원가계산서!P365=h_공사원가계산서!P366,"",h_공사원가계산서!P366)</f>
        <v/>
      </c>
      <c r="C366" s="43" t="str">
        <f>IF(h_공사원가계산서!Q365=h_공사원가계산서!Q366,"",h_공사원가계산서!Q366)</f>
        <v/>
      </c>
      <c r="D366" s="43" t="str">
        <f>IF(h_공사원가계산서!R365=h_공사원가계산서!R366,"",h_공사원가계산서!R366)</f>
        <v/>
      </c>
      <c r="E366" s="49">
        <f>h_공사원가계산서!S366</f>
        <v>0</v>
      </c>
    </row>
    <row r="367" spans="2:5" ht="17.100000000000001" hidden="1" customHeight="1" x14ac:dyDescent="0.15">
      <c r="B367" s="47" t="str">
        <f>IF(h_공사원가계산서!P366=h_공사원가계산서!P367,"",h_공사원가계산서!P367)</f>
        <v/>
      </c>
      <c r="C367" s="43" t="str">
        <f>IF(h_공사원가계산서!Q366=h_공사원가계산서!Q367,"",h_공사원가계산서!Q367)</f>
        <v/>
      </c>
      <c r="D367" s="43" t="str">
        <f>IF(h_공사원가계산서!R366=h_공사원가계산서!R367,"",h_공사원가계산서!R367)</f>
        <v/>
      </c>
      <c r="E367" s="49">
        <f>h_공사원가계산서!S367</f>
        <v>0</v>
      </c>
    </row>
    <row r="368" spans="2:5" ht="17.100000000000001" hidden="1" customHeight="1" x14ac:dyDescent="0.15">
      <c r="B368" s="47" t="str">
        <f>IF(h_공사원가계산서!P367=h_공사원가계산서!P368,"",h_공사원가계산서!P368)</f>
        <v/>
      </c>
      <c r="C368" s="43" t="str">
        <f>IF(h_공사원가계산서!Q367=h_공사원가계산서!Q368,"",h_공사원가계산서!Q368)</f>
        <v/>
      </c>
      <c r="D368" s="43" t="str">
        <f>IF(h_공사원가계산서!R367=h_공사원가계산서!R368,"",h_공사원가계산서!R368)</f>
        <v/>
      </c>
      <c r="E368" s="49">
        <f>h_공사원가계산서!S368</f>
        <v>0</v>
      </c>
    </row>
    <row r="369" spans="2:5" ht="17.100000000000001" hidden="1" customHeight="1" x14ac:dyDescent="0.15">
      <c r="B369" s="47" t="str">
        <f>IF(h_공사원가계산서!P368=h_공사원가계산서!P369,"",h_공사원가계산서!P369)</f>
        <v/>
      </c>
      <c r="C369" s="43" t="str">
        <f>IF(h_공사원가계산서!Q368=h_공사원가계산서!Q369,"",h_공사원가계산서!Q369)</f>
        <v/>
      </c>
      <c r="D369" s="43" t="str">
        <f>IF(h_공사원가계산서!R368=h_공사원가계산서!R369,"",h_공사원가계산서!R369)</f>
        <v/>
      </c>
      <c r="E369" s="49">
        <f>h_공사원가계산서!S369</f>
        <v>0</v>
      </c>
    </row>
    <row r="370" spans="2:5" ht="17.100000000000001" hidden="1" customHeight="1" x14ac:dyDescent="0.15">
      <c r="B370" s="47" t="str">
        <f>IF(h_공사원가계산서!P369=h_공사원가계산서!P370,"",h_공사원가계산서!P370)</f>
        <v/>
      </c>
      <c r="C370" s="43" t="str">
        <f>IF(h_공사원가계산서!Q369=h_공사원가계산서!Q370,"",h_공사원가계산서!Q370)</f>
        <v/>
      </c>
      <c r="D370" s="43" t="str">
        <f>IF(h_공사원가계산서!R369=h_공사원가계산서!R370,"",h_공사원가계산서!R370)</f>
        <v/>
      </c>
      <c r="E370" s="49">
        <f>h_공사원가계산서!S370</f>
        <v>0</v>
      </c>
    </row>
    <row r="371" spans="2:5" ht="17.100000000000001" hidden="1" customHeight="1" x14ac:dyDescent="0.15">
      <c r="B371" s="47" t="str">
        <f>IF(h_공사원가계산서!P370=h_공사원가계산서!P371,"",h_공사원가계산서!P371)</f>
        <v/>
      </c>
      <c r="C371" s="43" t="str">
        <f>IF(h_공사원가계산서!Q370=h_공사원가계산서!Q371,"",h_공사원가계산서!Q371)</f>
        <v/>
      </c>
      <c r="D371" s="43" t="str">
        <f>IF(h_공사원가계산서!R370=h_공사원가계산서!R371,"",h_공사원가계산서!R371)</f>
        <v/>
      </c>
      <c r="E371" s="49">
        <f>h_공사원가계산서!S371</f>
        <v>0</v>
      </c>
    </row>
    <row r="372" spans="2:5" ht="17.100000000000001" hidden="1" customHeight="1" x14ac:dyDescent="0.15">
      <c r="B372" s="47" t="str">
        <f>IF(h_공사원가계산서!P371=h_공사원가계산서!P372,"",h_공사원가계산서!P372)</f>
        <v/>
      </c>
      <c r="C372" s="43" t="str">
        <f>IF(h_공사원가계산서!Q371=h_공사원가계산서!Q372,"",h_공사원가계산서!Q372)</f>
        <v/>
      </c>
      <c r="D372" s="43" t="str">
        <f>IF(h_공사원가계산서!R371=h_공사원가계산서!R372,"",h_공사원가계산서!R372)</f>
        <v/>
      </c>
      <c r="E372" s="49">
        <f>h_공사원가계산서!S372</f>
        <v>0</v>
      </c>
    </row>
    <row r="373" spans="2:5" ht="17.100000000000001" hidden="1" customHeight="1" x14ac:dyDescent="0.15">
      <c r="B373" s="47" t="str">
        <f>IF(h_공사원가계산서!P372=h_공사원가계산서!P373,"",h_공사원가계산서!P373)</f>
        <v/>
      </c>
      <c r="C373" s="43" t="str">
        <f>IF(h_공사원가계산서!Q372=h_공사원가계산서!Q373,"",h_공사원가계산서!Q373)</f>
        <v/>
      </c>
      <c r="D373" s="43" t="str">
        <f>IF(h_공사원가계산서!R372=h_공사원가계산서!R373,"",h_공사원가계산서!R373)</f>
        <v/>
      </c>
      <c r="E373" s="49">
        <f>h_공사원가계산서!S373</f>
        <v>0</v>
      </c>
    </row>
    <row r="374" spans="2:5" ht="17.100000000000001" hidden="1" customHeight="1" x14ac:dyDescent="0.15">
      <c r="B374" s="50" t="str">
        <f>IF(h_공사원가계산서!P373=h_공사원가계산서!P374,"",h_공사원가계산서!P374)</f>
        <v/>
      </c>
      <c r="C374" s="51" t="str">
        <f>IF(h_공사원가계산서!Q373=h_공사원가계산서!Q374,"",h_공사원가계산서!Q374)</f>
        <v/>
      </c>
      <c r="D374" s="51" t="str">
        <f>IF(h_공사원가계산서!R373=h_공사원가계산서!R374,"",h_공사원가계산서!R374)</f>
        <v/>
      </c>
      <c r="E374" s="52">
        <f>h_공사원가계산서!S374</f>
        <v>0</v>
      </c>
    </row>
    <row r="375" spans="2:5" ht="17.100000000000001" hidden="1" customHeight="1" x14ac:dyDescent="0.15">
      <c r="B375" s="56" t="str">
        <f>IF(h_공사원가계산서!P374=h_공사원가계산서!P375,"",h_공사원가계산서!P375)</f>
        <v/>
      </c>
      <c r="C375" s="57" t="str">
        <f>IF(h_공사원가계산서!Q374=h_공사원가계산서!Q375,"",h_공사원가계산서!Q375)</f>
        <v/>
      </c>
      <c r="D375" s="57" t="str">
        <f>IF(h_공사원가계산서!R374=h_공사원가계산서!R375,"",h_공사원가계산서!R375)</f>
        <v/>
      </c>
      <c r="E375" s="60">
        <f>h_공사원가계산서!S375</f>
        <v>0</v>
      </c>
    </row>
    <row r="376" spans="2:5" ht="17.100000000000001" hidden="1" customHeight="1" x14ac:dyDescent="0.15">
      <c r="B376" s="47" t="str">
        <f>IF(h_공사원가계산서!P375=h_공사원가계산서!P376,"",h_공사원가계산서!P376)</f>
        <v/>
      </c>
      <c r="C376" s="43" t="str">
        <f>IF(h_공사원가계산서!Q375=h_공사원가계산서!Q376,"",h_공사원가계산서!Q376)</f>
        <v/>
      </c>
      <c r="D376" s="43" t="str">
        <f>IF(h_공사원가계산서!R375=h_공사원가계산서!R376,"",h_공사원가계산서!R376)</f>
        <v/>
      </c>
      <c r="E376" s="49">
        <f>h_공사원가계산서!S376</f>
        <v>0</v>
      </c>
    </row>
    <row r="377" spans="2:5" ht="17.100000000000001" hidden="1" customHeight="1" x14ac:dyDescent="0.15">
      <c r="B377" s="47" t="str">
        <f>IF(h_공사원가계산서!P376=h_공사원가계산서!P377,"",h_공사원가계산서!P377)</f>
        <v/>
      </c>
      <c r="C377" s="43" t="str">
        <f>IF(h_공사원가계산서!Q376=h_공사원가계산서!Q377,"",h_공사원가계산서!Q377)</f>
        <v/>
      </c>
      <c r="D377" s="43" t="str">
        <f>IF(h_공사원가계산서!R376=h_공사원가계산서!R377,"",h_공사원가계산서!R377)</f>
        <v/>
      </c>
      <c r="E377" s="49">
        <f>h_공사원가계산서!S377</f>
        <v>0</v>
      </c>
    </row>
    <row r="378" spans="2:5" ht="17.100000000000001" hidden="1" customHeight="1" x14ac:dyDescent="0.15">
      <c r="B378" s="47" t="str">
        <f>IF(h_공사원가계산서!P377=h_공사원가계산서!P378,"",h_공사원가계산서!P378)</f>
        <v/>
      </c>
      <c r="C378" s="43" t="str">
        <f>IF(h_공사원가계산서!Q377=h_공사원가계산서!Q378,"",h_공사원가계산서!Q378)</f>
        <v/>
      </c>
      <c r="D378" s="43" t="str">
        <f>IF(h_공사원가계산서!R377=h_공사원가계산서!R378,"",h_공사원가계산서!R378)</f>
        <v/>
      </c>
      <c r="E378" s="49">
        <f>h_공사원가계산서!S378</f>
        <v>0</v>
      </c>
    </row>
    <row r="379" spans="2:5" ht="17.100000000000001" hidden="1" customHeight="1" x14ac:dyDescent="0.15">
      <c r="B379" s="47" t="str">
        <f>IF(h_공사원가계산서!P378=h_공사원가계산서!P379,"",h_공사원가계산서!P379)</f>
        <v/>
      </c>
      <c r="C379" s="43" t="str">
        <f>IF(h_공사원가계산서!Q378=h_공사원가계산서!Q379,"",h_공사원가계산서!Q379)</f>
        <v/>
      </c>
      <c r="D379" s="43" t="str">
        <f>IF(h_공사원가계산서!R378=h_공사원가계산서!R379,"",h_공사원가계산서!R379)</f>
        <v/>
      </c>
      <c r="E379" s="49">
        <f>h_공사원가계산서!S379</f>
        <v>0</v>
      </c>
    </row>
    <row r="380" spans="2:5" ht="17.100000000000001" hidden="1" customHeight="1" x14ac:dyDescent="0.15">
      <c r="B380" s="47" t="str">
        <f>IF(h_공사원가계산서!P379=h_공사원가계산서!P380,"",h_공사원가계산서!P380)</f>
        <v/>
      </c>
      <c r="C380" s="43" t="str">
        <f>IF(h_공사원가계산서!Q379=h_공사원가계산서!Q380,"",h_공사원가계산서!Q380)</f>
        <v/>
      </c>
      <c r="D380" s="43" t="str">
        <f>IF(h_공사원가계산서!R379=h_공사원가계산서!R380,"",h_공사원가계산서!R380)</f>
        <v/>
      </c>
      <c r="E380" s="49">
        <f>h_공사원가계산서!S380</f>
        <v>0</v>
      </c>
    </row>
    <row r="381" spans="2:5" ht="17.100000000000001" hidden="1" customHeight="1" x14ac:dyDescent="0.15">
      <c r="B381" s="47" t="str">
        <f>IF(h_공사원가계산서!P380=h_공사원가계산서!P381,"",h_공사원가계산서!P381)</f>
        <v/>
      </c>
      <c r="C381" s="43" t="str">
        <f>IF(h_공사원가계산서!Q380=h_공사원가계산서!Q381,"",h_공사원가계산서!Q381)</f>
        <v/>
      </c>
      <c r="D381" s="43" t="str">
        <f>IF(h_공사원가계산서!R380=h_공사원가계산서!R381,"",h_공사원가계산서!R381)</f>
        <v/>
      </c>
      <c r="E381" s="49">
        <f>h_공사원가계산서!S381</f>
        <v>0</v>
      </c>
    </row>
    <row r="382" spans="2:5" ht="17.100000000000001" hidden="1" customHeight="1" x14ac:dyDescent="0.15">
      <c r="B382" s="47" t="str">
        <f>IF(h_공사원가계산서!P381=h_공사원가계산서!P382,"",h_공사원가계산서!P382)</f>
        <v/>
      </c>
      <c r="C382" s="43" t="str">
        <f>IF(h_공사원가계산서!Q381=h_공사원가계산서!Q382,"",h_공사원가계산서!Q382)</f>
        <v/>
      </c>
      <c r="D382" s="43" t="str">
        <f>IF(h_공사원가계산서!R381=h_공사원가계산서!R382,"",h_공사원가계산서!R382)</f>
        <v/>
      </c>
      <c r="E382" s="49">
        <f>h_공사원가계산서!S382</f>
        <v>0</v>
      </c>
    </row>
    <row r="383" spans="2:5" ht="17.100000000000001" hidden="1" customHeight="1" x14ac:dyDescent="0.15">
      <c r="B383" s="47" t="str">
        <f>IF(h_공사원가계산서!P382=h_공사원가계산서!P383,"",h_공사원가계산서!P383)</f>
        <v/>
      </c>
      <c r="C383" s="43" t="str">
        <f>IF(h_공사원가계산서!Q382=h_공사원가계산서!Q383,"",h_공사원가계산서!Q383)</f>
        <v/>
      </c>
      <c r="D383" s="43" t="str">
        <f>IF(h_공사원가계산서!R382=h_공사원가계산서!R383,"",h_공사원가계산서!R383)</f>
        <v/>
      </c>
      <c r="E383" s="49">
        <f>h_공사원가계산서!S383</f>
        <v>0</v>
      </c>
    </row>
    <row r="384" spans="2:5" ht="17.100000000000001" hidden="1" customHeight="1" x14ac:dyDescent="0.15">
      <c r="B384" s="47" t="str">
        <f>IF(h_공사원가계산서!P383=h_공사원가계산서!P384,"",h_공사원가계산서!P384)</f>
        <v/>
      </c>
      <c r="C384" s="43" t="str">
        <f>IF(h_공사원가계산서!Q383=h_공사원가계산서!Q384,"",h_공사원가계산서!Q384)</f>
        <v/>
      </c>
      <c r="D384" s="43" t="str">
        <f>IF(h_공사원가계산서!R383=h_공사원가계산서!R384,"",h_공사원가계산서!R384)</f>
        <v/>
      </c>
      <c r="E384" s="49">
        <f>h_공사원가계산서!S384</f>
        <v>0</v>
      </c>
    </row>
    <row r="385" spans="2:5" ht="17.100000000000001" hidden="1" customHeight="1" x14ac:dyDescent="0.15">
      <c r="B385" s="47" t="str">
        <f>IF(h_공사원가계산서!P384=h_공사원가계산서!P385,"",h_공사원가계산서!P385)</f>
        <v/>
      </c>
      <c r="C385" s="43" t="str">
        <f>IF(h_공사원가계산서!Q384=h_공사원가계산서!Q385,"",h_공사원가계산서!Q385)</f>
        <v/>
      </c>
      <c r="D385" s="43" t="str">
        <f>IF(h_공사원가계산서!R384=h_공사원가계산서!R385,"",h_공사원가계산서!R385)</f>
        <v/>
      </c>
      <c r="E385" s="49">
        <f>h_공사원가계산서!S385</f>
        <v>0</v>
      </c>
    </row>
    <row r="386" spans="2:5" ht="17.100000000000001" hidden="1" customHeight="1" x14ac:dyDescent="0.15">
      <c r="B386" s="47" t="str">
        <f>IF(h_공사원가계산서!P385=h_공사원가계산서!P386,"",h_공사원가계산서!P386)</f>
        <v/>
      </c>
      <c r="C386" s="43" t="str">
        <f>IF(h_공사원가계산서!Q385=h_공사원가계산서!Q386,"",h_공사원가계산서!Q386)</f>
        <v/>
      </c>
      <c r="D386" s="43" t="str">
        <f>IF(h_공사원가계산서!R385=h_공사원가계산서!R386,"",h_공사원가계산서!R386)</f>
        <v/>
      </c>
      <c r="E386" s="49">
        <f>h_공사원가계산서!S386</f>
        <v>0</v>
      </c>
    </row>
    <row r="387" spans="2:5" ht="17.100000000000001" hidden="1" customHeight="1" x14ac:dyDescent="0.15">
      <c r="B387" s="47" t="str">
        <f>IF(h_공사원가계산서!P386=h_공사원가계산서!P387,"",h_공사원가계산서!P387)</f>
        <v/>
      </c>
      <c r="C387" s="43" t="str">
        <f>IF(h_공사원가계산서!Q386=h_공사원가계산서!Q387,"",h_공사원가계산서!Q387)</f>
        <v/>
      </c>
      <c r="D387" s="43" t="str">
        <f>IF(h_공사원가계산서!R386=h_공사원가계산서!R387,"",h_공사원가계산서!R387)</f>
        <v/>
      </c>
      <c r="E387" s="49">
        <f>h_공사원가계산서!S387</f>
        <v>0</v>
      </c>
    </row>
    <row r="388" spans="2:5" ht="17.100000000000001" hidden="1" customHeight="1" x14ac:dyDescent="0.15">
      <c r="B388" s="47" t="str">
        <f>IF(h_공사원가계산서!P387=h_공사원가계산서!P388,"",h_공사원가계산서!P388)</f>
        <v/>
      </c>
      <c r="C388" s="43" t="str">
        <f>IF(h_공사원가계산서!Q387=h_공사원가계산서!Q388,"",h_공사원가계산서!Q388)</f>
        <v/>
      </c>
      <c r="D388" s="43" t="str">
        <f>IF(h_공사원가계산서!R387=h_공사원가계산서!R388,"",h_공사원가계산서!R388)</f>
        <v/>
      </c>
      <c r="E388" s="49">
        <f>h_공사원가계산서!S388</f>
        <v>0</v>
      </c>
    </row>
    <row r="389" spans="2:5" ht="17.100000000000001" hidden="1" customHeight="1" x14ac:dyDescent="0.15">
      <c r="B389" s="47" t="str">
        <f>IF(h_공사원가계산서!P388=h_공사원가계산서!P389,"",h_공사원가계산서!P389)</f>
        <v/>
      </c>
      <c r="C389" s="43" t="str">
        <f>IF(h_공사원가계산서!Q388=h_공사원가계산서!Q389,"",h_공사원가계산서!Q389)</f>
        <v/>
      </c>
      <c r="D389" s="43" t="str">
        <f>IF(h_공사원가계산서!R388=h_공사원가계산서!R389,"",h_공사원가계산서!R389)</f>
        <v/>
      </c>
      <c r="E389" s="49">
        <f>h_공사원가계산서!S389</f>
        <v>0</v>
      </c>
    </row>
    <row r="390" spans="2:5" ht="17.100000000000001" hidden="1" customHeight="1" x14ac:dyDescent="0.15">
      <c r="B390" s="47" t="str">
        <f>IF(h_공사원가계산서!P389=h_공사원가계산서!P390,"",h_공사원가계산서!P390)</f>
        <v/>
      </c>
      <c r="C390" s="43" t="str">
        <f>IF(h_공사원가계산서!Q389=h_공사원가계산서!Q390,"",h_공사원가계산서!Q390)</f>
        <v/>
      </c>
      <c r="D390" s="43" t="str">
        <f>IF(h_공사원가계산서!R389=h_공사원가계산서!R390,"",h_공사원가계산서!R390)</f>
        <v/>
      </c>
      <c r="E390" s="49">
        <f>h_공사원가계산서!S390</f>
        <v>0</v>
      </c>
    </row>
    <row r="391" spans="2:5" ht="17.100000000000001" hidden="1" customHeight="1" x14ac:dyDescent="0.15">
      <c r="B391" s="47" t="str">
        <f>IF(h_공사원가계산서!P390=h_공사원가계산서!P391,"",h_공사원가계산서!P391)</f>
        <v/>
      </c>
      <c r="C391" s="43" t="str">
        <f>IF(h_공사원가계산서!Q390=h_공사원가계산서!Q391,"",h_공사원가계산서!Q391)</f>
        <v/>
      </c>
      <c r="D391" s="43" t="str">
        <f>IF(h_공사원가계산서!R390=h_공사원가계산서!R391,"",h_공사원가계산서!R391)</f>
        <v/>
      </c>
      <c r="E391" s="49">
        <f>h_공사원가계산서!S391</f>
        <v>0</v>
      </c>
    </row>
    <row r="392" spans="2:5" ht="17.100000000000001" hidden="1" customHeight="1" x14ac:dyDescent="0.15">
      <c r="B392" s="47" t="str">
        <f>IF(h_공사원가계산서!P391=h_공사원가계산서!P392,"",h_공사원가계산서!P392)</f>
        <v/>
      </c>
      <c r="C392" s="43" t="str">
        <f>IF(h_공사원가계산서!Q391=h_공사원가계산서!Q392,"",h_공사원가계산서!Q392)</f>
        <v/>
      </c>
      <c r="D392" s="43" t="str">
        <f>IF(h_공사원가계산서!R391=h_공사원가계산서!R392,"",h_공사원가계산서!R392)</f>
        <v/>
      </c>
      <c r="E392" s="49">
        <f>h_공사원가계산서!S392</f>
        <v>0</v>
      </c>
    </row>
    <row r="393" spans="2:5" ht="17.100000000000001" hidden="1" customHeight="1" x14ac:dyDescent="0.15">
      <c r="B393" s="47" t="str">
        <f>IF(h_공사원가계산서!P392=h_공사원가계산서!P393,"",h_공사원가계산서!P393)</f>
        <v/>
      </c>
      <c r="C393" s="43" t="str">
        <f>IF(h_공사원가계산서!Q392=h_공사원가계산서!Q393,"",h_공사원가계산서!Q393)</f>
        <v/>
      </c>
      <c r="D393" s="43" t="str">
        <f>IF(h_공사원가계산서!R392=h_공사원가계산서!R393,"",h_공사원가계산서!R393)</f>
        <v/>
      </c>
      <c r="E393" s="49">
        <f>h_공사원가계산서!S393</f>
        <v>0</v>
      </c>
    </row>
    <row r="394" spans="2:5" ht="17.100000000000001" hidden="1" customHeight="1" x14ac:dyDescent="0.15">
      <c r="B394" s="47" t="str">
        <f>IF(h_공사원가계산서!P393=h_공사원가계산서!P394,"",h_공사원가계산서!P394)</f>
        <v/>
      </c>
      <c r="C394" s="43" t="str">
        <f>IF(h_공사원가계산서!Q393=h_공사원가계산서!Q394,"",h_공사원가계산서!Q394)</f>
        <v/>
      </c>
      <c r="D394" s="43" t="str">
        <f>IF(h_공사원가계산서!R393=h_공사원가계산서!R394,"",h_공사원가계산서!R394)</f>
        <v/>
      </c>
      <c r="E394" s="49">
        <f>h_공사원가계산서!S394</f>
        <v>0</v>
      </c>
    </row>
    <row r="395" spans="2:5" ht="17.100000000000001" hidden="1" customHeight="1" x14ac:dyDescent="0.15">
      <c r="B395" s="47" t="str">
        <f>IF(h_공사원가계산서!P394=h_공사원가계산서!P395,"",h_공사원가계산서!P395)</f>
        <v/>
      </c>
      <c r="C395" s="43" t="str">
        <f>IF(h_공사원가계산서!Q394=h_공사원가계산서!Q395,"",h_공사원가계산서!Q395)</f>
        <v/>
      </c>
      <c r="D395" s="43" t="str">
        <f>IF(h_공사원가계산서!R394=h_공사원가계산서!R395,"",h_공사원가계산서!R395)</f>
        <v/>
      </c>
      <c r="E395" s="49">
        <f>h_공사원가계산서!S395</f>
        <v>0</v>
      </c>
    </row>
    <row r="396" spans="2:5" ht="17.100000000000001" hidden="1" customHeight="1" x14ac:dyDescent="0.15">
      <c r="B396" s="47" t="str">
        <f>IF(h_공사원가계산서!P395=h_공사원가계산서!P396,"",h_공사원가계산서!P396)</f>
        <v/>
      </c>
      <c r="C396" s="43" t="str">
        <f>IF(h_공사원가계산서!Q395=h_공사원가계산서!Q396,"",h_공사원가계산서!Q396)</f>
        <v/>
      </c>
      <c r="D396" s="43" t="str">
        <f>IF(h_공사원가계산서!R395=h_공사원가계산서!R396,"",h_공사원가계산서!R396)</f>
        <v/>
      </c>
      <c r="E396" s="49">
        <f>h_공사원가계산서!S396</f>
        <v>0</v>
      </c>
    </row>
    <row r="397" spans="2:5" ht="17.100000000000001" hidden="1" customHeight="1" x14ac:dyDescent="0.15">
      <c r="B397" s="47" t="str">
        <f>IF(h_공사원가계산서!P396=h_공사원가계산서!P397,"",h_공사원가계산서!P397)</f>
        <v/>
      </c>
      <c r="C397" s="43" t="str">
        <f>IF(h_공사원가계산서!Q396=h_공사원가계산서!Q397,"",h_공사원가계산서!Q397)</f>
        <v/>
      </c>
      <c r="D397" s="43" t="str">
        <f>IF(h_공사원가계산서!R396=h_공사원가계산서!R397,"",h_공사원가계산서!R397)</f>
        <v/>
      </c>
      <c r="E397" s="49">
        <f>h_공사원가계산서!S397</f>
        <v>0</v>
      </c>
    </row>
    <row r="398" spans="2:5" ht="17.100000000000001" hidden="1" customHeight="1" x14ac:dyDescent="0.15">
      <c r="B398" s="47" t="str">
        <f>IF(h_공사원가계산서!P397=h_공사원가계산서!P398,"",h_공사원가계산서!P398)</f>
        <v/>
      </c>
      <c r="C398" s="43" t="str">
        <f>IF(h_공사원가계산서!Q397=h_공사원가계산서!Q398,"",h_공사원가계산서!Q398)</f>
        <v/>
      </c>
      <c r="D398" s="43" t="str">
        <f>IF(h_공사원가계산서!R397=h_공사원가계산서!R398,"",h_공사원가계산서!R398)</f>
        <v/>
      </c>
      <c r="E398" s="49">
        <f>h_공사원가계산서!S398</f>
        <v>0</v>
      </c>
    </row>
    <row r="399" spans="2:5" ht="17.100000000000001" hidden="1" customHeight="1" x14ac:dyDescent="0.15">
      <c r="B399" s="47" t="str">
        <f>IF(h_공사원가계산서!P398=h_공사원가계산서!P399,"",h_공사원가계산서!P399)</f>
        <v/>
      </c>
      <c r="C399" s="43" t="str">
        <f>IF(h_공사원가계산서!Q398=h_공사원가계산서!Q399,"",h_공사원가계산서!Q399)</f>
        <v/>
      </c>
      <c r="D399" s="43" t="str">
        <f>IF(h_공사원가계산서!R398=h_공사원가계산서!R399,"",h_공사원가계산서!R399)</f>
        <v/>
      </c>
      <c r="E399" s="49">
        <f>h_공사원가계산서!S399</f>
        <v>0</v>
      </c>
    </row>
    <row r="400" spans="2:5" ht="17.100000000000001" hidden="1" customHeight="1" x14ac:dyDescent="0.15">
      <c r="B400" s="47" t="str">
        <f>IF(h_공사원가계산서!P399=h_공사원가계산서!P400,"",h_공사원가계산서!P400)</f>
        <v/>
      </c>
      <c r="C400" s="43" t="str">
        <f>IF(h_공사원가계산서!Q399=h_공사원가계산서!Q400,"",h_공사원가계산서!Q400)</f>
        <v/>
      </c>
      <c r="D400" s="43" t="str">
        <f>IF(h_공사원가계산서!R399=h_공사원가계산서!R400,"",h_공사원가계산서!R400)</f>
        <v/>
      </c>
      <c r="E400" s="49">
        <f>h_공사원가계산서!S400</f>
        <v>0</v>
      </c>
    </row>
    <row r="401" spans="2:5" ht="17.100000000000001" hidden="1" customHeight="1" x14ac:dyDescent="0.15">
      <c r="B401" s="47" t="str">
        <f>IF(h_공사원가계산서!P400=h_공사원가계산서!P401,"",h_공사원가계산서!P401)</f>
        <v/>
      </c>
      <c r="C401" s="43" t="str">
        <f>IF(h_공사원가계산서!Q400=h_공사원가계산서!Q401,"",h_공사원가계산서!Q401)</f>
        <v/>
      </c>
      <c r="D401" s="43" t="str">
        <f>IF(h_공사원가계산서!R400=h_공사원가계산서!R401,"",h_공사원가계산서!R401)</f>
        <v/>
      </c>
      <c r="E401" s="49">
        <f>h_공사원가계산서!S401</f>
        <v>0</v>
      </c>
    </row>
    <row r="402" spans="2:5" ht="17.100000000000001" hidden="1" customHeight="1" x14ac:dyDescent="0.15">
      <c r="B402" s="47" t="str">
        <f>IF(h_공사원가계산서!P401=h_공사원가계산서!P402,"",h_공사원가계산서!P402)</f>
        <v/>
      </c>
      <c r="C402" s="43" t="str">
        <f>IF(h_공사원가계산서!Q401=h_공사원가계산서!Q402,"",h_공사원가계산서!Q402)</f>
        <v/>
      </c>
      <c r="D402" s="43" t="str">
        <f>IF(h_공사원가계산서!R401=h_공사원가계산서!R402,"",h_공사원가계산서!R402)</f>
        <v/>
      </c>
      <c r="E402" s="49">
        <f>h_공사원가계산서!S402</f>
        <v>0</v>
      </c>
    </row>
    <row r="403" spans="2:5" ht="17.100000000000001" hidden="1" customHeight="1" x14ac:dyDescent="0.15">
      <c r="B403" s="47" t="str">
        <f>IF(h_공사원가계산서!P402=h_공사원가계산서!P403,"",h_공사원가계산서!P403)</f>
        <v/>
      </c>
      <c r="C403" s="43" t="str">
        <f>IF(h_공사원가계산서!Q402=h_공사원가계산서!Q403,"",h_공사원가계산서!Q403)</f>
        <v/>
      </c>
      <c r="D403" s="43" t="str">
        <f>IF(h_공사원가계산서!R402=h_공사원가계산서!R403,"",h_공사원가계산서!R403)</f>
        <v/>
      </c>
      <c r="E403" s="49">
        <f>h_공사원가계산서!S403</f>
        <v>0</v>
      </c>
    </row>
    <row r="404" spans="2:5" ht="17.100000000000001" hidden="1" customHeight="1" x14ac:dyDescent="0.15">
      <c r="B404" s="47" t="str">
        <f>IF(h_공사원가계산서!P403=h_공사원가계산서!P404,"",h_공사원가계산서!P404)</f>
        <v/>
      </c>
      <c r="C404" s="43" t="str">
        <f>IF(h_공사원가계산서!Q403=h_공사원가계산서!Q404,"",h_공사원가계산서!Q404)</f>
        <v/>
      </c>
      <c r="D404" s="43" t="str">
        <f>IF(h_공사원가계산서!R403=h_공사원가계산서!R404,"",h_공사원가계산서!R404)</f>
        <v/>
      </c>
      <c r="E404" s="49">
        <f>h_공사원가계산서!S404</f>
        <v>0</v>
      </c>
    </row>
    <row r="405" spans="2:5" ht="17.100000000000001" hidden="1" customHeight="1" x14ac:dyDescent="0.15">
      <c r="B405" s="47" t="str">
        <f>IF(h_공사원가계산서!P404=h_공사원가계산서!P405,"",h_공사원가계산서!P405)</f>
        <v/>
      </c>
      <c r="C405" s="43" t="str">
        <f>IF(h_공사원가계산서!Q404=h_공사원가계산서!Q405,"",h_공사원가계산서!Q405)</f>
        <v/>
      </c>
      <c r="D405" s="43" t="str">
        <f>IF(h_공사원가계산서!R404=h_공사원가계산서!R405,"",h_공사원가계산서!R405)</f>
        <v/>
      </c>
      <c r="E405" s="49">
        <f>h_공사원가계산서!S405</f>
        <v>0</v>
      </c>
    </row>
    <row r="406" spans="2:5" ht="17.100000000000001" hidden="1" customHeight="1" x14ac:dyDescent="0.15">
      <c r="B406" s="47" t="str">
        <f>IF(h_공사원가계산서!P405=h_공사원가계산서!P406,"",h_공사원가계산서!P406)</f>
        <v/>
      </c>
      <c r="C406" s="43" t="str">
        <f>IF(h_공사원가계산서!Q405=h_공사원가계산서!Q406,"",h_공사원가계산서!Q406)</f>
        <v/>
      </c>
      <c r="D406" s="43" t="str">
        <f>IF(h_공사원가계산서!R405=h_공사원가계산서!R406,"",h_공사원가계산서!R406)</f>
        <v/>
      </c>
      <c r="E406" s="49">
        <f>h_공사원가계산서!S406</f>
        <v>0</v>
      </c>
    </row>
    <row r="407" spans="2:5" ht="17.100000000000001" hidden="1" customHeight="1" x14ac:dyDescent="0.15">
      <c r="B407" s="47" t="str">
        <f>IF(h_공사원가계산서!P406=h_공사원가계산서!P407,"",h_공사원가계산서!P407)</f>
        <v/>
      </c>
      <c r="C407" s="43" t="str">
        <f>IF(h_공사원가계산서!Q406=h_공사원가계산서!Q407,"",h_공사원가계산서!Q407)</f>
        <v/>
      </c>
      <c r="D407" s="43" t="str">
        <f>IF(h_공사원가계산서!R406=h_공사원가계산서!R407,"",h_공사원가계산서!R407)</f>
        <v/>
      </c>
      <c r="E407" s="49">
        <f>h_공사원가계산서!S407</f>
        <v>0</v>
      </c>
    </row>
    <row r="408" spans="2:5" ht="17.100000000000001" hidden="1" customHeight="1" x14ac:dyDescent="0.15">
      <c r="B408" s="47" t="str">
        <f>IF(h_공사원가계산서!P407=h_공사원가계산서!P408,"",h_공사원가계산서!P408)</f>
        <v/>
      </c>
      <c r="C408" s="43" t="str">
        <f>IF(h_공사원가계산서!Q407=h_공사원가계산서!Q408,"",h_공사원가계산서!Q408)</f>
        <v/>
      </c>
      <c r="D408" s="43" t="str">
        <f>IF(h_공사원가계산서!R407=h_공사원가계산서!R408,"",h_공사원가계산서!R408)</f>
        <v/>
      </c>
      <c r="E408" s="49">
        <f>h_공사원가계산서!S408</f>
        <v>0</v>
      </c>
    </row>
    <row r="409" spans="2:5" ht="17.100000000000001" hidden="1" customHeight="1" x14ac:dyDescent="0.15">
      <c r="B409" s="47" t="str">
        <f>IF(h_공사원가계산서!P408=h_공사원가계산서!P409,"",h_공사원가계산서!P409)</f>
        <v/>
      </c>
      <c r="C409" s="43" t="str">
        <f>IF(h_공사원가계산서!Q408=h_공사원가계산서!Q409,"",h_공사원가계산서!Q409)</f>
        <v/>
      </c>
      <c r="D409" s="43" t="str">
        <f>IF(h_공사원가계산서!R408=h_공사원가계산서!R409,"",h_공사원가계산서!R409)</f>
        <v/>
      </c>
      <c r="E409" s="49">
        <f>h_공사원가계산서!S409</f>
        <v>0</v>
      </c>
    </row>
    <row r="410" spans="2:5" ht="17.100000000000001" hidden="1" customHeight="1" x14ac:dyDescent="0.15">
      <c r="B410" s="47" t="str">
        <f>IF(h_공사원가계산서!P409=h_공사원가계산서!P410,"",h_공사원가계산서!P410)</f>
        <v/>
      </c>
      <c r="C410" s="43" t="str">
        <f>IF(h_공사원가계산서!Q409=h_공사원가계산서!Q410,"",h_공사원가계산서!Q410)</f>
        <v/>
      </c>
      <c r="D410" s="43" t="str">
        <f>IF(h_공사원가계산서!R409=h_공사원가계산서!R410,"",h_공사원가계산서!R410)</f>
        <v/>
      </c>
      <c r="E410" s="49">
        <f>h_공사원가계산서!S410</f>
        <v>0</v>
      </c>
    </row>
    <row r="411" spans="2:5" ht="17.100000000000001" hidden="1" customHeight="1" x14ac:dyDescent="0.15">
      <c r="B411" s="47" t="str">
        <f>IF(h_공사원가계산서!P410=h_공사원가계산서!P411,"",h_공사원가계산서!P411)</f>
        <v/>
      </c>
      <c r="C411" s="43" t="str">
        <f>IF(h_공사원가계산서!Q410=h_공사원가계산서!Q411,"",h_공사원가계산서!Q411)</f>
        <v/>
      </c>
      <c r="D411" s="43" t="str">
        <f>IF(h_공사원가계산서!R410=h_공사원가계산서!R411,"",h_공사원가계산서!R411)</f>
        <v/>
      </c>
      <c r="E411" s="49">
        <f>h_공사원가계산서!S411</f>
        <v>0</v>
      </c>
    </row>
    <row r="412" spans="2:5" ht="17.100000000000001" hidden="1" customHeight="1" x14ac:dyDescent="0.15">
      <c r="B412" s="47" t="str">
        <f>IF(h_공사원가계산서!P411=h_공사원가계산서!P412,"",h_공사원가계산서!P412)</f>
        <v/>
      </c>
      <c r="C412" s="43" t="str">
        <f>IF(h_공사원가계산서!Q411=h_공사원가계산서!Q412,"",h_공사원가계산서!Q412)</f>
        <v/>
      </c>
      <c r="D412" s="43" t="str">
        <f>IF(h_공사원가계산서!R411=h_공사원가계산서!R412,"",h_공사원가계산서!R412)</f>
        <v/>
      </c>
      <c r="E412" s="49">
        <f>h_공사원가계산서!S412</f>
        <v>0</v>
      </c>
    </row>
    <row r="413" spans="2:5" ht="17.100000000000001" hidden="1" customHeight="1" x14ac:dyDescent="0.15">
      <c r="B413" s="47" t="str">
        <f>IF(h_공사원가계산서!P412=h_공사원가계산서!P413,"",h_공사원가계산서!P413)</f>
        <v/>
      </c>
      <c r="C413" s="43" t="str">
        <f>IF(h_공사원가계산서!Q412=h_공사원가계산서!Q413,"",h_공사원가계산서!Q413)</f>
        <v/>
      </c>
      <c r="D413" s="43" t="str">
        <f>IF(h_공사원가계산서!R412=h_공사원가계산서!R413,"",h_공사원가계산서!R413)</f>
        <v/>
      </c>
      <c r="E413" s="49">
        <f>h_공사원가계산서!S413</f>
        <v>0</v>
      </c>
    </row>
    <row r="414" spans="2:5" ht="17.100000000000001" hidden="1" customHeight="1" thickBot="1" x14ac:dyDescent="0.2">
      <c r="B414" s="53" t="str">
        <f>IF(h_공사원가계산서!P413=h_공사원가계산서!P414,"",h_공사원가계산서!P414)</f>
        <v/>
      </c>
      <c r="C414" s="54" t="str">
        <f>IF(h_공사원가계산서!Q413=h_공사원가계산서!Q414,"",h_공사원가계산서!Q414)</f>
        <v/>
      </c>
      <c r="D414" s="54" t="str">
        <f>IF(h_공사원가계산서!R413=h_공사원가계산서!R414,"",h_공사원가계산서!R414)</f>
        <v/>
      </c>
      <c r="E414" s="55">
        <f>h_공사원가계산서!S414</f>
        <v>0</v>
      </c>
    </row>
    <row r="415" spans="2:5" ht="17.100000000000001" customHeight="1" thickTop="1" x14ac:dyDescent="0.15">
      <c r="B415" s="117" t="s">
        <v>69</v>
      </c>
      <c r="C415" s="118"/>
      <c r="D415" s="119">
        <f>SUM(E8:E414)</f>
        <v>3410000</v>
      </c>
      <c r="E415" s="120"/>
    </row>
  </sheetData>
  <sheetProtection sheet="1" objects="1" scenarios="1" selectLockedCells="1"/>
  <mergeCells count="5">
    <mergeCell ref="B4:E5"/>
    <mergeCell ref="G7:G8"/>
    <mergeCell ref="B6:E6"/>
    <mergeCell ref="B415:C415"/>
    <mergeCell ref="D415:E415"/>
  </mergeCells>
  <phoneticPr fontId="19" type="noConversion"/>
  <conditionalFormatting sqref="B8:E414">
    <cfRule type="expression" dxfId="1" priority="1" stopIfTrue="1">
      <formula>$B8&lt;&gt;""</formula>
    </cfRule>
  </conditionalFormatting>
  <printOptions horizontalCentered="1"/>
  <pageMargins left="0.70866141732283472" right="0.70866141732283472" top="0.70866141732283472" bottom="0.70866141732283472" header="0.39370078740157483" footer="0.39370078740157483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63"/>
    <pageSetUpPr autoPageBreaks="0"/>
  </sheetPr>
  <dimension ref="B1:S55"/>
  <sheetViews>
    <sheetView workbookViewId="0"/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19" ht="39.950000000000003" customHeight="1" x14ac:dyDescent="0.15"/>
    <row r="2" spans="2:19" ht="39.950000000000003" customHeight="1" x14ac:dyDescent="0.15"/>
    <row r="3" spans="2:19" ht="6.95" customHeight="1" x14ac:dyDescent="0.15"/>
    <row r="4" spans="2:19" ht="17.100000000000001" customHeight="1" x14ac:dyDescent="0.15">
      <c r="B4" s="28" t="str">
        <f>거래내역!B10</f>
        <v>날짜</v>
      </c>
      <c r="C4" s="28" t="str">
        <f>거래내역!B10</f>
        <v>날짜</v>
      </c>
    </row>
    <row r="5" spans="2:19" ht="17.100000000000001" customHeight="1" x14ac:dyDescent="0.15">
      <c r="B5" s="27" t="str">
        <f>"&gt;=" &amp; 공사원가계산서!H7</f>
        <v>&gt;=42165</v>
      </c>
      <c r="C5" s="27" t="str">
        <f>"&lt;=" &amp; 공사원가계산서!H8</f>
        <v>&lt;=42185</v>
      </c>
    </row>
    <row r="7" spans="2:19" ht="17.100000000000001" customHeight="1" x14ac:dyDescent="0.15">
      <c r="B7" s="28" t="str">
        <f>거래내역!B10</f>
        <v>날짜</v>
      </c>
      <c r="C7" s="28" t="str">
        <f>거래내역!C10</f>
        <v>거래처명</v>
      </c>
      <c r="D7" s="28" t="str">
        <f>거래내역!D10</f>
        <v>구분</v>
      </c>
      <c r="E7" s="28" t="str">
        <f>거래내역!E10</f>
        <v>세목</v>
      </c>
      <c r="F7" s="28" t="str">
        <f>거래내역!F10</f>
        <v>비목</v>
      </c>
      <c r="G7" s="28" t="str">
        <f>거래내역!G10</f>
        <v>적요</v>
      </c>
      <c r="H7" s="28" t="str">
        <f>거래내역!H10</f>
        <v>공급가액</v>
      </c>
      <c r="I7" s="28" t="str">
        <f>거래내역!I10</f>
        <v>부가세</v>
      </c>
      <c r="J7" s="28" t="str">
        <f>거래내역!J10</f>
        <v>합계</v>
      </c>
      <c r="K7" s="28" t="str">
        <f>거래내역!K10</f>
        <v>결재금액</v>
      </c>
      <c r="L7" s="28" t="str">
        <f>거래내역!L10</f>
        <v>잔액</v>
      </c>
      <c r="P7" s="21" t="str">
        <f>D7</f>
        <v>구분</v>
      </c>
      <c r="Q7" s="21" t="str">
        <f>E7</f>
        <v>세목</v>
      </c>
      <c r="R7" s="21" t="str">
        <f>F7</f>
        <v>비목</v>
      </c>
      <c r="S7" s="1" t="str">
        <f>J7</f>
        <v>합계</v>
      </c>
    </row>
    <row r="8" spans="2:19" ht="17.100000000000001" customHeight="1" x14ac:dyDescent="0.15">
      <c r="B8" s="23">
        <v>42165</v>
      </c>
      <c r="C8" s="23" t="s">
        <v>73</v>
      </c>
      <c r="D8" s="24" t="s">
        <v>40</v>
      </c>
      <c r="E8" s="24" t="s">
        <v>41</v>
      </c>
      <c r="F8" s="24" t="s">
        <v>42</v>
      </c>
      <c r="G8" s="24"/>
      <c r="H8" s="20">
        <v>100000</v>
      </c>
      <c r="I8" s="20">
        <v>10000</v>
      </c>
      <c r="J8" s="20">
        <v>110000</v>
      </c>
      <c r="K8" s="20">
        <v>110000</v>
      </c>
      <c r="L8" s="25">
        <v>0</v>
      </c>
      <c r="P8" s="24" t="s">
        <v>43</v>
      </c>
      <c r="Q8" s="24" t="s">
        <v>44</v>
      </c>
      <c r="R8" s="24" t="s">
        <v>45</v>
      </c>
      <c r="S8" s="1">
        <v>3300000</v>
      </c>
    </row>
    <row r="9" spans="2:19" ht="17.100000000000001" customHeight="1" x14ac:dyDescent="0.15">
      <c r="B9" s="23">
        <v>42172</v>
      </c>
      <c r="C9" s="23" t="s">
        <v>73</v>
      </c>
      <c r="D9" s="24" t="s">
        <v>43</v>
      </c>
      <c r="E9" s="24" t="s">
        <v>44</v>
      </c>
      <c r="F9" s="24" t="s">
        <v>45</v>
      </c>
      <c r="G9" s="24"/>
      <c r="H9" s="20">
        <v>3000000</v>
      </c>
      <c r="I9" s="20">
        <v>300000</v>
      </c>
      <c r="J9" s="20">
        <v>3300000</v>
      </c>
      <c r="K9" s="20">
        <v>3300000</v>
      </c>
      <c r="L9" s="25">
        <v>0</v>
      </c>
      <c r="P9" s="24" t="s">
        <v>40</v>
      </c>
      <c r="Q9" s="24" t="s">
        <v>41</v>
      </c>
      <c r="R9" s="24" t="s">
        <v>42</v>
      </c>
      <c r="S9" s="1">
        <v>110000</v>
      </c>
    </row>
    <row r="10" spans="2:19" ht="17.100000000000001" customHeight="1" x14ac:dyDescent="0.15">
      <c r="B10" s="23"/>
      <c r="C10" s="23"/>
      <c r="D10" s="24"/>
      <c r="E10" s="24"/>
      <c r="F10" s="24"/>
      <c r="G10" s="24"/>
      <c r="H10" s="20"/>
      <c r="I10" s="20"/>
      <c r="J10" s="20"/>
      <c r="K10" s="20"/>
      <c r="L10" s="25"/>
      <c r="P10" s="24"/>
      <c r="Q10" s="24"/>
      <c r="R10" s="24"/>
    </row>
    <row r="11" spans="2:19" ht="17.100000000000001" customHeight="1" x14ac:dyDescent="0.15">
      <c r="B11" s="23"/>
      <c r="C11" s="23"/>
      <c r="D11" s="24"/>
      <c r="E11" s="24"/>
      <c r="F11" s="24"/>
      <c r="G11" s="24"/>
      <c r="H11" s="20"/>
      <c r="I11" s="20"/>
      <c r="J11" s="20"/>
      <c r="K11" s="20"/>
      <c r="L11" s="25"/>
      <c r="P11" s="24"/>
      <c r="Q11" s="24"/>
      <c r="R11" s="24"/>
    </row>
    <row r="12" spans="2:19" ht="17.100000000000001" customHeight="1" x14ac:dyDescent="0.15">
      <c r="B12" s="23"/>
      <c r="C12" s="23"/>
      <c r="D12" s="24"/>
      <c r="E12" s="24"/>
      <c r="F12" s="24"/>
      <c r="G12" s="24"/>
      <c r="H12" s="20"/>
      <c r="I12" s="20"/>
      <c r="J12" s="20"/>
      <c r="K12" s="20"/>
      <c r="L12" s="25"/>
      <c r="P12" s="24"/>
      <c r="Q12" s="24"/>
      <c r="R12" s="24"/>
    </row>
    <row r="13" spans="2:19" ht="17.100000000000001" customHeight="1" x14ac:dyDescent="0.15">
      <c r="B13" s="23"/>
      <c r="C13" s="23"/>
      <c r="D13" s="24"/>
      <c r="E13" s="24"/>
      <c r="F13" s="24"/>
      <c r="G13" s="24"/>
      <c r="H13" s="20"/>
      <c r="I13" s="20"/>
      <c r="J13" s="20"/>
      <c r="K13" s="20"/>
      <c r="L13" s="25"/>
      <c r="P13" s="24"/>
      <c r="Q13" s="24"/>
      <c r="R13" s="24"/>
    </row>
    <row r="14" spans="2:19" ht="17.100000000000001" customHeight="1" x14ac:dyDescent="0.15">
      <c r="B14" s="23"/>
      <c r="C14" s="23"/>
      <c r="D14" s="24"/>
      <c r="E14" s="24"/>
      <c r="F14" s="24"/>
      <c r="G14" s="24"/>
      <c r="H14" s="20"/>
      <c r="I14" s="20"/>
      <c r="J14" s="20"/>
      <c r="K14" s="20"/>
      <c r="L14" s="25"/>
      <c r="P14" s="24"/>
      <c r="Q14" s="24"/>
      <c r="R14" s="24"/>
    </row>
    <row r="15" spans="2:19" ht="17.100000000000001" customHeight="1" x14ac:dyDescent="0.15">
      <c r="B15" s="23"/>
      <c r="C15" s="23"/>
      <c r="D15" s="24"/>
      <c r="E15" s="24"/>
      <c r="F15" s="24"/>
      <c r="G15" s="24"/>
      <c r="H15" s="20"/>
      <c r="I15" s="20"/>
      <c r="J15" s="20"/>
      <c r="K15" s="20"/>
      <c r="L15" s="25"/>
      <c r="P15" s="24"/>
      <c r="Q15" s="24"/>
      <c r="R15" s="24"/>
    </row>
    <row r="16" spans="2:19" ht="17.100000000000001" customHeight="1" x14ac:dyDescent="0.15">
      <c r="B16" s="23"/>
      <c r="C16" s="23"/>
      <c r="D16" s="24"/>
      <c r="E16" s="24"/>
      <c r="F16" s="24"/>
      <c r="G16" s="24"/>
      <c r="H16" s="20"/>
      <c r="I16" s="20"/>
      <c r="J16" s="20"/>
      <c r="K16" s="20"/>
      <c r="L16" s="25"/>
      <c r="P16" s="24"/>
      <c r="Q16" s="24"/>
      <c r="R16" s="24"/>
    </row>
    <row r="17" spans="2:18" ht="17.100000000000001" customHeight="1" x14ac:dyDescent="0.15">
      <c r="B17" s="23"/>
      <c r="C17" s="23"/>
      <c r="D17" s="24"/>
      <c r="E17" s="24"/>
      <c r="F17" s="24"/>
      <c r="G17" s="24"/>
      <c r="H17" s="20"/>
      <c r="I17" s="20"/>
      <c r="J17" s="20"/>
      <c r="K17" s="20"/>
      <c r="L17" s="25"/>
      <c r="P17" s="24"/>
      <c r="Q17" s="24"/>
      <c r="R17" s="24"/>
    </row>
    <row r="18" spans="2:18" ht="17.100000000000001" customHeight="1" x14ac:dyDescent="0.15">
      <c r="B18" s="23"/>
      <c r="C18" s="23"/>
      <c r="D18" s="24"/>
      <c r="E18" s="24"/>
      <c r="F18" s="24"/>
      <c r="G18" s="24"/>
      <c r="H18" s="20"/>
      <c r="I18" s="20"/>
      <c r="J18" s="20"/>
      <c r="K18" s="20"/>
      <c r="L18" s="25"/>
      <c r="P18" s="24"/>
      <c r="Q18" s="24"/>
      <c r="R18" s="24"/>
    </row>
    <row r="19" spans="2:18" ht="17.100000000000001" customHeight="1" x14ac:dyDescent="0.15">
      <c r="B19" s="23"/>
      <c r="C19" s="23"/>
      <c r="D19" s="24"/>
      <c r="E19" s="24"/>
      <c r="F19" s="24"/>
      <c r="G19" s="24"/>
      <c r="H19" s="20"/>
      <c r="I19" s="20"/>
      <c r="J19" s="20"/>
      <c r="K19" s="20"/>
      <c r="L19" s="25"/>
      <c r="P19" s="24"/>
      <c r="Q19" s="24"/>
      <c r="R19" s="24"/>
    </row>
    <row r="20" spans="2:18" ht="17.100000000000001" customHeight="1" x14ac:dyDescent="0.15">
      <c r="B20" s="23"/>
      <c r="C20" s="23"/>
      <c r="D20" s="24"/>
      <c r="E20" s="24"/>
      <c r="F20" s="24"/>
      <c r="G20" s="24"/>
      <c r="H20" s="20"/>
      <c r="I20" s="20"/>
      <c r="J20" s="20"/>
      <c r="K20" s="20"/>
      <c r="L20" s="25"/>
      <c r="P20" s="24"/>
      <c r="Q20" s="24"/>
      <c r="R20" s="24"/>
    </row>
    <row r="21" spans="2:18" ht="17.100000000000001" customHeight="1" x14ac:dyDescent="0.15">
      <c r="B21" s="23"/>
      <c r="C21" s="23"/>
      <c r="D21" s="24"/>
      <c r="E21" s="24"/>
      <c r="F21" s="24"/>
      <c r="G21" s="24"/>
      <c r="H21" s="20"/>
      <c r="I21" s="20"/>
      <c r="J21" s="20"/>
      <c r="K21" s="20"/>
      <c r="L21" s="25"/>
      <c r="P21" s="24"/>
      <c r="Q21" s="24"/>
      <c r="R21" s="24"/>
    </row>
    <row r="22" spans="2:18" ht="17.100000000000001" customHeight="1" x14ac:dyDescent="0.15">
      <c r="B22" s="23"/>
      <c r="C22" s="23"/>
      <c r="D22" s="24"/>
      <c r="E22" s="24"/>
      <c r="F22" s="24"/>
      <c r="G22" s="24"/>
      <c r="H22" s="20"/>
      <c r="I22" s="20"/>
      <c r="J22" s="20"/>
      <c r="K22" s="20"/>
      <c r="L22" s="25"/>
      <c r="P22" s="24"/>
      <c r="Q22" s="24"/>
      <c r="R22" s="24"/>
    </row>
    <row r="23" spans="2:18" ht="17.100000000000001" customHeight="1" x14ac:dyDescent="0.15">
      <c r="B23" s="23"/>
      <c r="C23" s="23"/>
      <c r="D23" s="24"/>
      <c r="E23" s="24"/>
      <c r="F23" s="24"/>
      <c r="G23" s="24"/>
      <c r="H23" s="20"/>
      <c r="I23" s="20"/>
      <c r="J23" s="20"/>
      <c r="K23" s="20"/>
      <c r="L23" s="25"/>
      <c r="P23" s="24"/>
      <c r="Q23" s="24"/>
      <c r="R23" s="24"/>
    </row>
    <row r="24" spans="2:18" ht="17.100000000000001" customHeight="1" x14ac:dyDescent="0.15">
      <c r="B24" s="23"/>
      <c r="C24" s="23"/>
      <c r="D24" s="24"/>
      <c r="E24" s="24"/>
      <c r="F24" s="24"/>
      <c r="G24" s="24"/>
      <c r="H24" s="20"/>
      <c r="I24" s="20"/>
      <c r="J24" s="20"/>
      <c r="K24" s="20"/>
      <c r="L24" s="25"/>
      <c r="P24" s="24"/>
      <c r="Q24" s="24"/>
      <c r="R24" s="24"/>
    </row>
    <row r="25" spans="2:18" ht="17.100000000000001" customHeight="1" x14ac:dyDescent="0.15">
      <c r="B25" s="23"/>
      <c r="C25" s="23"/>
      <c r="D25" s="24"/>
      <c r="E25" s="24"/>
      <c r="F25" s="24"/>
      <c r="G25" s="24"/>
      <c r="H25" s="20"/>
      <c r="I25" s="20"/>
      <c r="J25" s="20"/>
      <c r="K25" s="20"/>
      <c r="L25" s="25"/>
      <c r="P25" s="24"/>
      <c r="Q25" s="24"/>
      <c r="R25" s="24"/>
    </row>
    <row r="26" spans="2:18" ht="17.100000000000001" customHeight="1" x14ac:dyDescent="0.15">
      <c r="B26" s="23"/>
      <c r="C26" s="23"/>
      <c r="D26" s="24"/>
      <c r="E26" s="24"/>
      <c r="F26" s="24"/>
      <c r="G26" s="24"/>
      <c r="H26" s="20"/>
      <c r="I26" s="20"/>
      <c r="J26" s="20"/>
      <c r="K26" s="20"/>
      <c r="L26" s="25"/>
      <c r="P26" s="24"/>
      <c r="Q26" s="24"/>
      <c r="R26" s="24"/>
    </row>
    <row r="27" spans="2:18" ht="17.100000000000001" customHeight="1" x14ac:dyDescent="0.15">
      <c r="B27" s="23"/>
      <c r="C27" s="23"/>
      <c r="D27" s="24"/>
      <c r="E27" s="24"/>
      <c r="F27" s="24"/>
      <c r="G27" s="24"/>
      <c r="H27" s="20"/>
      <c r="I27" s="20"/>
      <c r="J27" s="20"/>
      <c r="K27" s="20"/>
      <c r="L27" s="25"/>
      <c r="P27" s="24"/>
      <c r="Q27" s="24"/>
      <c r="R27" s="24"/>
    </row>
    <row r="28" spans="2:18" ht="17.100000000000001" customHeight="1" x14ac:dyDescent="0.15">
      <c r="B28" s="23"/>
      <c r="C28" s="23"/>
      <c r="D28" s="24"/>
      <c r="E28" s="24"/>
      <c r="F28" s="24"/>
      <c r="G28" s="24"/>
      <c r="H28" s="20"/>
      <c r="I28" s="20"/>
      <c r="J28" s="20"/>
      <c r="K28" s="20"/>
      <c r="L28" s="25"/>
      <c r="P28" s="24"/>
      <c r="Q28" s="24"/>
      <c r="R28" s="24"/>
    </row>
    <row r="29" spans="2:18" ht="17.100000000000001" customHeight="1" x14ac:dyDescent="0.15">
      <c r="B29" s="23"/>
      <c r="C29" s="23"/>
      <c r="D29" s="24"/>
      <c r="E29" s="24"/>
      <c r="F29" s="24"/>
      <c r="G29" s="24"/>
      <c r="H29" s="20"/>
      <c r="I29" s="20"/>
      <c r="J29" s="20"/>
      <c r="K29" s="20"/>
      <c r="L29" s="25"/>
      <c r="P29" s="24"/>
      <c r="Q29" s="24"/>
      <c r="R29" s="24"/>
    </row>
    <row r="30" spans="2:18" ht="17.100000000000001" customHeight="1" x14ac:dyDescent="0.15">
      <c r="B30" s="23"/>
      <c r="C30" s="23"/>
      <c r="D30" s="24"/>
      <c r="E30" s="24"/>
      <c r="F30" s="24"/>
      <c r="G30" s="24"/>
      <c r="H30" s="20"/>
      <c r="I30" s="20"/>
      <c r="J30" s="20"/>
      <c r="K30" s="20"/>
      <c r="L30" s="25"/>
      <c r="P30" s="24"/>
      <c r="Q30" s="24"/>
      <c r="R30" s="24"/>
    </row>
    <row r="31" spans="2:18" ht="17.100000000000001" customHeight="1" x14ac:dyDescent="0.15">
      <c r="B31" s="23"/>
      <c r="C31" s="23"/>
      <c r="D31" s="24"/>
      <c r="E31" s="24"/>
      <c r="F31" s="24"/>
      <c r="G31" s="24"/>
      <c r="H31" s="20"/>
      <c r="I31" s="20"/>
      <c r="J31" s="20"/>
      <c r="K31" s="20"/>
      <c r="L31" s="25"/>
      <c r="P31" s="24"/>
      <c r="Q31" s="24"/>
      <c r="R31" s="24"/>
    </row>
    <row r="32" spans="2:18" ht="17.100000000000001" customHeight="1" x14ac:dyDescent="0.15">
      <c r="B32" s="23"/>
      <c r="C32" s="23"/>
      <c r="D32" s="24"/>
      <c r="E32" s="24"/>
      <c r="F32" s="24"/>
      <c r="G32" s="24"/>
      <c r="H32" s="20"/>
      <c r="I32" s="20"/>
      <c r="J32" s="20"/>
      <c r="K32" s="20"/>
      <c r="L32" s="25"/>
      <c r="P32" s="24"/>
      <c r="Q32" s="24"/>
      <c r="R32" s="24"/>
    </row>
    <row r="33" spans="2:18" ht="17.100000000000001" customHeight="1" x14ac:dyDescent="0.15">
      <c r="B33" s="23"/>
      <c r="C33" s="23"/>
      <c r="D33" s="24"/>
      <c r="E33" s="24"/>
      <c r="F33" s="24"/>
      <c r="G33" s="24"/>
      <c r="H33" s="20"/>
      <c r="I33" s="20"/>
      <c r="J33" s="20"/>
      <c r="K33" s="20"/>
      <c r="L33" s="25"/>
      <c r="P33" s="24"/>
      <c r="Q33" s="24"/>
      <c r="R33" s="24"/>
    </row>
    <row r="34" spans="2:18" ht="17.100000000000001" customHeight="1" x14ac:dyDescent="0.15">
      <c r="B34" s="23"/>
      <c r="C34" s="23"/>
      <c r="D34" s="24"/>
      <c r="E34" s="24"/>
      <c r="F34" s="24"/>
      <c r="G34" s="24"/>
      <c r="H34" s="20"/>
      <c r="I34" s="20"/>
      <c r="J34" s="20"/>
      <c r="K34" s="20"/>
      <c r="L34" s="25"/>
      <c r="P34" s="24"/>
      <c r="Q34" s="24"/>
      <c r="R34" s="24"/>
    </row>
    <row r="35" spans="2:18" ht="17.100000000000001" customHeight="1" x14ac:dyDescent="0.15">
      <c r="B35" s="23"/>
      <c r="C35" s="23"/>
      <c r="D35" s="24"/>
      <c r="E35" s="24"/>
      <c r="F35" s="24"/>
      <c r="G35" s="24"/>
      <c r="H35" s="20"/>
      <c r="I35" s="20"/>
      <c r="J35" s="20"/>
      <c r="K35" s="20"/>
      <c r="L35" s="25"/>
      <c r="P35" s="24"/>
      <c r="Q35" s="24"/>
      <c r="R35" s="24"/>
    </row>
    <row r="36" spans="2:18" ht="17.100000000000001" customHeight="1" x14ac:dyDescent="0.15">
      <c r="B36" s="23"/>
      <c r="C36" s="23"/>
      <c r="D36" s="24"/>
      <c r="E36" s="24"/>
      <c r="F36" s="24"/>
      <c r="G36" s="24"/>
      <c r="H36" s="20"/>
      <c r="I36" s="20"/>
      <c r="J36" s="20"/>
      <c r="K36" s="20"/>
      <c r="L36" s="25"/>
      <c r="P36" s="24"/>
      <c r="Q36" s="24"/>
      <c r="R36" s="24"/>
    </row>
    <row r="37" spans="2:18" ht="17.100000000000001" customHeight="1" x14ac:dyDescent="0.15">
      <c r="B37" s="23"/>
      <c r="C37" s="23"/>
      <c r="D37" s="24"/>
      <c r="E37" s="24"/>
      <c r="F37" s="24"/>
      <c r="G37" s="24"/>
      <c r="H37" s="20"/>
      <c r="I37" s="20"/>
      <c r="J37" s="20"/>
      <c r="K37" s="20"/>
      <c r="L37" s="25"/>
      <c r="P37" s="24"/>
      <c r="Q37" s="24"/>
      <c r="R37" s="24"/>
    </row>
    <row r="38" spans="2:18" ht="17.100000000000001" customHeight="1" x14ac:dyDescent="0.15">
      <c r="B38" s="23"/>
      <c r="C38" s="23"/>
      <c r="D38" s="24"/>
      <c r="E38" s="24"/>
      <c r="F38" s="24"/>
      <c r="G38" s="24"/>
      <c r="H38" s="20"/>
      <c r="I38" s="20"/>
      <c r="J38" s="20"/>
      <c r="K38" s="20"/>
      <c r="L38" s="25"/>
      <c r="P38" s="24"/>
      <c r="Q38" s="24"/>
      <c r="R38" s="24"/>
    </row>
    <row r="39" spans="2:18" ht="17.100000000000001" customHeight="1" x14ac:dyDescent="0.15">
      <c r="B39" s="23"/>
      <c r="C39" s="23"/>
      <c r="D39" s="24"/>
      <c r="E39" s="24"/>
      <c r="F39" s="24"/>
      <c r="G39" s="24"/>
      <c r="H39" s="20"/>
      <c r="I39" s="20"/>
      <c r="J39" s="20"/>
      <c r="K39" s="20"/>
      <c r="L39" s="25"/>
      <c r="P39" s="24"/>
      <c r="Q39" s="24"/>
      <c r="R39" s="24"/>
    </row>
    <row r="40" spans="2:18" ht="17.100000000000001" customHeight="1" x14ac:dyDescent="0.15">
      <c r="B40" s="23"/>
      <c r="C40" s="23"/>
      <c r="D40" s="24"/>
      <c r="E40" s="24"/>
      <c r="F40" s="24"/>
      <c r="G40" s="24"/>
      <c r="H40" s="20"/>
      <c r="I40" s="20"/>
      <c r="J40" s="20"/>
      <c r="K40" s="20"/>
      <c r="L40" s="25"/>
      <c r="P40" s="24"/>
      <c r="Q40" s="24"/>
      <c r="R40" s="24"/>
    </row>
    <row r="41" spans="2:18" ht="17.100000000000001" customHeight="1" x14ac:dyDescent="0.15">
      <c r="B41" s="23"/>
      <c r="C41" s="23"/>
      <c r="D41" s="24"/>
      <c r="E41" s="24"/>
      <c r="F41" s="24"/>
      <c r="G41" s="24"/>
      <c r="H41" s="20"/>
      <c r="I41" s="20"/>
      <c r="J41" s="20"/>
      <c r="K41" s="20"/>
      <c r="L41" s="25"/>
      <c r="P41" s="24"/>
      <c r="Q41" s="24"/>
      <c r="R41" s="24"/>
    </row>
    <row r="42" spans="2:18" ht="17.100000000000001" customHeight="1" x14ac:dyDescent="0.15">
      <c r="B42" s="23"/>
      <c r="C42" s="23"/>
      <c r="D42" s="24"/>
      <c r="E42" s="24"/>
      <c r="F42" s="24"/>
      <c r="G42" s="24"/>
      <c r="H42" s="20"/>
      <c r="I42" s="20"/>
      <c r="J42" s="20"/>
      <c r="K42" s="20"/>
      <c r="L42" s="25"/>
      <c r="P42" s="24"/>
      <c r="Q42" s="24"/>
      <c r="R42" s="24"/>
    </row>
    <row r="43" spans="2:18" ht="17.100000000000001" customHeight="1" x14ac:dyDescent="0.15">
      <c r="B43" s="23"/>
      <c r="C43" s="23"/>
      <c r="D43" s="24"/>
      <c r="E43" s="24"/>
      <c r="F43" s="24"/>
      <c r="G43" s="24"/>
      <c r="H43" s="20"/>
      <c r="I43" s="20"/>
      <c r="J43" s="20"/>
      <c r="K43" s="20"/>
      <c r="L43" s="25"/>
      <c r="P43" s="24"/>
      <c r="Q43" s="24"/>
      <c r="R43" s="24"/>
    </row>
    <row r="44" spans="2:18" ht="17.100000000000001" customHeight="1" x14ac:dyDescent="0.15">
      <c r="B44" s="23"/>
      <c r="C44" s="23"/>
      <c r="D44" s="24"/>
      <c r="E44" s="24"/>
      <c r="F44" s="24"/>
      <c r="G44" s="24"/>
      <c r="H44" s="20"/>
      <c r="I44" s="20"/>
      <c r="J44" s="20"/>
      <c r="K44" s="20"/>
      <c r="L44" s="25"/>
    </row>
    <row r="45" spans="2:18" ht="17.100000000000001" customHeight="1" x14ac:dyDescent="0.15">
      <c r="B45" s="23"/>
      <c r="C45" s="23"/>
      <c r="D45" s="24"/>
      <c r="E45" s="24"/>
      <c r="F45" s="24"/>
      <c r="G45" s="24"/>
      <c r="H45" s="20"/>
      <c r="I45" s="20"/>
      <c r="J45" s="20"/>
      <c r="K45" s="20"/>
      <c r="L45" s="25"/>
    </row>
    <row r="46" spans="2:18" ht="17.100000000000001" customHeight="1" x14ac:dyDescent="0.15">
      <c r="B46" s="23"/>
      <c r="C46" s="23"/>
      <c r="D46" s="24"/>
      <c r="E46" s="24"/>
      <c r="F46" s="24"/>
      <c r="G46" s="24"/>
      <c r="H46" s="20"/>
      <c r="I46" s="20"/>
      <c r="J46" s="20"/>
      <c r="K46" s="20"/>
      <c r="L46" s="25"/>
    </row>
    <row r="47" spans="2:18" ht="17.100000000000001" customHeight="1" x14ac:dyDescent="0.15">
      <c r="B47" s="23"/>
      <c r="C47" s="23"/>
      <c r="D47" s="24"/>
      <c r="E47" s="24"/>
      <c r="F47" s="24"/>
      <c r="G47" s="24"/>
      <c r="H47" s="20"/>
      <c r="I47" s="20"/>
      <c r="J47" s="20"/>
      <c r="K47" s="20"/>
      <c r="L47" s="25"/>
    </row>
    <row r="48" spans="2:18" ht="17.100000000000001" customHeight="1" x14ac:dyDescent="0.15">
      <c r="B48" s="23"/>
      <c r="C48" s="23"/>
      <c r="D48" s="24"/>
      <c r="E48" s="24"/>
      <c r="F48" s="24"/>
      <c r="G48" s="24"/>
      <c r="H48" s="20"/>
      <c r="I48" s="20"/>
      <c r="J48" s="20"/>
      <c r="K48" s="20"/>
      <c r="L48" s="25"/>
    </row>
    <row r="49" spans="2:12" ht="17.100000000000001" customHeight="1" x14ac:dyDescent="0.15">
      <c r="B49" s="23"/>
      <c r="C49" s="23"/>
      <c r="D49" s="24"/>
      <c r="E49" s="24"/>
      <c r="F49" s="24"/>
      <c r="G49" s="24"/>
      <c r="H49" s="20"/>
      <c r="I49" s="20"/>
      <c r="J49" s="20"/>
      <c r="K49" s="20"/>
      <c r="L49" s="25"/>
    </row>
    <row r="50" spans="2:12" ht="17.100000000000001" customHeight="1" x14ac:dyDescent="0.15">
      <c r="B50" s="23"/>
      <c r="C50" s="23"/>
      <c r="D50" s="24"/>
      <c r="E50" s="24"/>
      <c r="F50" s="24"/>
      <c r="G50" s="24"/>
      <c r="H50" s="20"/>
      <c r="I50" s="20"/>
      <c r="J50" s="20"/>
      <c r="K50" s="20"/>
      <c r="L50" s="25"/>
    </row>
    <row r="51" spans="2:12" ht="17.100000000000001" customHeight="1" x14ac:dyDescent="0.15">
      <c r="B51" s="23"/>
      <c r="C51" s="23"/>
      <c r="D51" s="24"/>
      <c r="E51" s="24"/>
      <c r="F51" s="24"/>
      <c r="G51" s="24"/>
      <c r="H51" s="20"/>
      <c r="I51" s="20"/>
      <c r="J51" s="20"/>
      <c r="K51" s="20"/>
      <c r="L51" s="25"/>
    </row>
    <row r="52" spans="2:12" ht="17.100000000000001" customHeight="1" x14ac:dyDescent="0.15">
      <c r="B52" s="23"/>
      <c r="C52" s="23"/>
      <c r="D52" s="24"/>
      <c r="E52" s="24"/>
      <c r="F52" s="24"/>
      <c r="G52" s="24"/>
      <c r="H52" s="20"/>
      <c r="I52" s="20"/>
      <c r="J52" s="20"/>
      <c r="K52" s="20"/>
      <c r="L52" s="25"/>
    </row>
    <row r="53" spans="2:12" ht="17.100000000000001" customHeight="1" x14ac:dyDescent="0.15">
      <c r="B53" s="23"/>
      <c r="C53" s="23"/>
      <c r="D53" s="24"/>
      <c r="E53" s="24"/>
      <c r="F53" s="24"/>
      <c r="G53" s="24"/>
      <c r="H53" s="20"/>
      <c r="I53" s="20"/>
      <c r="J53" s="20"/>
      <c r="K53" s="20"/>
      <c r="L53" s="25"/>
    </row>
    <row r="54" spans="2:12" ht="17.100000000000001" customHeight="1" x14ac:dyDescent="0.15">
      <c r="B54" s="23"/>
      <c r="C54" s="23"/>
      <c r="D54" s="24"/>
      <c r="E54" s="24"/>
      <c r="F54" s="24"/>
      <c r="G54" s="24"/>
      <c r="H54" s="20"/>
      <c r="I54" s="20"/>
      <c r="J54" s="20"/>
      <c r="K54" s="20"/>
      <c r="L54" s="25"/>
    </row>
    <row r="55" spans="2:12" ht="17.100000000000001" customHeight="1" x14ac:dyDescent="0.15">
      <c r="B55" s="23"/>
      <c r="C55" s="23"/>
      <c r="D55" s="24"/>
      <c r="E55" s="24"/>
      <c r="F55" s="24"/>
      <c r="G55" s="24"/>
      <c r="H55" s="20"/>
      <c r="I55" s="20"/>
      <c r="J55" s="20"/>
      <c r="K55" s="20"/>
      <c r="L55" s="25"/>
    </row>
  </sheetData>
  <phoneticPr fontId="19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indexed="38"/>
    <pageSetUpPr autoPageBreaks="0"/>
  </sheetPr>
  <dimension ref="B1:M15"/>
  <sheetViews>
    <sheetView showGridLines="0" showZeros="0" workbookViewId="0"/>
  </sheetViews>
  <sheetFormatPr defaultRowHeight="17.100000000000001" customHeight="1" x14ac:dyDescent="0.15"/>
  <cols>
    <col min="1" max="1" width="0.88671875" style="1" customWidth="1"/>
    <col min="2" max="2" width="14.77734375" style="16" customWidth="1"/>
    <col min="3" max="5" width="14.77734375" style="10" customWidth="1"/>
    <col min="6" max="6" width="14.77734375" style="89" customWidth="1"/>
    <col min="7" max="7" width="4.77734375" style="1" customWidth="1"/>
    <col min="8" max="8" width="12.77734375" style="1" customWidth="1"/>
    <col min="9" max="12" width="8.88671875" style="1"/>
    <col min="13" max="13" width="8.88671875" style="1" hidden="1" customWidth="1"/>
    <col min="14" max="16384" width="8.88671875" style="1"/>
  </cols>
  <sheetData>
    <row r="1" spans="2:13" ht="39.950000000000003" customHeight="1" x14ac:dyDescent="0.15">
      <c r="B1" s="1"/>
      <c r="C1" s="1"/>
      <c r="D1" s="1"/>
      <c r="E1" s="1"/>
      <c r="F1" s="1"/>
    </row>
    <row r="2" spans="2:13" ht="39.950000000000003" customHeight="1" x14ac:dyDescent="0.15">
      <c r="B2" s="1"/>
      <c r="C2" s="1"/>
      <c r="D2" s="1"/>
      <c r="E2" s="1"/>
      <c r="F2" s="1"/>
    </row>
    <row r="3" spans="2:13" ht="6.95" customHeight="1" x14ac:dyDescent="0.15">
      <c r="B3" s="1"/>
      <c r="C3" s="1"/>
      <c r="D3" s="1"/>
      <c r="E3" s="1"/>
      <c r="F3" s="1"/>
    </row>
    <row r="4" spans="2:13" ht="17.100000000000001" customHeight="1" x14ac:dyDescent="0.15">
      <c r="B4" s="115" t="s">
        <v>46</v>
      </c>
      <c r="C4" s="115"/>
      <c r="D4" s="115"/>
      <c r="E4" s="115"/>
      <c r="F4" s="115"/>
    </row>
    <row r="5" spans="2:13" ht="17.100000000000001" customHeight="1" x14ac:dyDescent="0.15">
      <c r="B5" s="115"/>
      <c r="C5" s="115"/>
      <c r="D5" s="115"/>
      <c r="E5" s="115"/>
      <c r="F5" s="115"/>
    </row>
    <row r="6" spans="2:13" ht="17.100000000000001" customHeight="1" thickBot="1" x14ac:dyDescent="0.2">
      <c r="B6" s="38" t="s">
        <v>19</v>
      </c>
      <c r="C6" s="121" t="str">
        <f ca="1">H7</f>
        <v>○○건물</v>
      </c>
      <c r="D6" s="121"/>
      <c r="E6" s="38" t="s">
        <v>23</v>
      </c>
      <c r="F6" s="64">
        <f ca="1">IF(H7="","",VLOOKUP(H7,거래처범위,7,0))</f>
        <v>250000000</v>
      </c>
      <c r="H6" s="102" t="s">
        <v>30</v>
      </c>
    </row>
    <row r="7" spans="2:13" ht="17.100000000000001" customHeight="1" thickBot="1" x14ac:dyDescent="0.2">
      <c r="B7" s="39" t="s">
        <v>20</v>
      </c>
      <c r="C7" s="121" t="str">
        <f ca="1">IF(H7="","",VLOOKUP(H7,거래처범위,3,0))</f>
        <v>111-22-33339</v>
      </c>
      <c r="D7" s="121"/>
      <c r="E7" s="38" t="s">
        <v>29</v>
      </c>
      <c r="F7" s="64">
        <f>SUM(C14:C65536)</f>
        <v>3410000</v>
      </c>
      <c r="H7" s="112" t="str">
        <f ca="1">OFFSET(거래처목록!C6,거래내역서!M7,0)</f>
        <v>○○건물</v>
      </c>
      <c r="M7" s="17">
        <v>2</v>
      </c>
    </row>
    <row r="8" spans="2:13" ht="17.100000000000001" customHeight="1" x14ac:dyDescent="0.15">
      <c r="B8" s="38" t="s">
        <v>21</v>
      </c>
      <c r="C8" s="121" t="str">
        <f ca="1">IF(H7="","",VLOOKUP(H7,거래처범위,4,0))</f>
        <v>박○○</v>
      </c>
      <c r="D8" s="121"/>
      <c r="E8" s="38" t="s">
        <v>12</v>
      </c>
      <c r="F8" s="64">
        <f>SUM(D14:D65536)</f>
        <v>3410000</v>
      </c>
    </row>
    <row r="9" spans="2:13" ht="16.5" customHeight="1" x14ac:dyDescent="0.15">
      <c r="B9" s="38" t="s">
        <v>22</v>
      </c>
      <c r="C9" s="121" t="str">
        <f ca="1">IF(H7="","",VLOOKUP(H7,거래처범위,6,0))</f>
        <v>000-8521-7418</v>
      </c>
      <c r="D9" s="121"/>
      <c r="E9" s="38" t="s">
        <v>16</v>
      </c>
      <c r="F9" s="64">
        <f>F7-F8</f>
        <v>0</v>
      </c>
    </row>
    <row r="10" spans="2:13" ht="16.5" customHeight="1" x14ac:dyDescent="0.15">
      <c r="B10" s="38" t="s">
        <v>53</v>
      </c>
      <c r="C10" s="81">
        <f ca="1">IF(H7="","",VLOOKUP(H7,거래처범위,8,0))</f>
        <v>41654</v>
      </c>
      <c r="D10" s="82">
        <f ca="1">IF(H7="","",VLOOKUP(H7,거래처범위,9,0))</f>
        <v>42200</v>
      </c>
      <c r="E10" s="38" t="s">
        <v>17</v>
      </c>
      <c r="F10" s="64">
        <f ca="1">IF(F6&lt;&gt;0,F6-F7,0)</f>
        <v>246590000</v>
      </c>
    </row>
    <row r="11" spans="2:13" ht="17.100000000000001" customHeight="1" x14ac:dyDescent="0.15">
      <c r="B11" s="38" t="s">
        <v>79</v>
      </c>
      <c r="C11" s="121" t="str">
        <f ca="1">IF(H7="","",VLOOKUP(H7,거래처범위,10,0))</f>
        <v>석공사</v>
      </c>
      <c r="D11" s="121"/>
      <c r="E11" s="38" t="s">
        <v>13</v>
      </c>
      <c r="F11" s="65">
        <f ca="1">IF(F6&lt;&gt;0,F7/F6,F8/F7)</f>
        <v>1.3639999999999999E-2</v>
      </c>
    </row>
    <row r="12" spans="2:13" ht="6.95" customHeight="1" x14ac:dyDescent="0.15">
      <c r="B12" s="1"/>
      <c r="C12" s="1"/>
      <c r="D12" s="1"/>
      <c r="E12" s="1"/>
      <c r="F12" s="1"/>
    </row>
    <row r="13" spans="2:13" ht="17.100000000000001" customHeight="1" thickBot="1" x14ac:dyDescent="0.2">
      <c r="B13" s="40" t="s">
        <v>24</v>
      </c>
      <c r="C13" s="40" t="s">
        <v>25</v>
      </c>
      <c r="D13" s="40" t="s">
        <v>26</v>
      </c>
      <c r="E13" s="40" t="s">
        <v>27</v>
      </c>
      <c r="F13" s="40" t="s">
        <v>28</v>
      </c>
    </row>
    <row r="14" spans="2:13" ht="17.100000000000001" customHeight="1" thickTop="1" x14ac:dyDescent="0.15">
      <c r="B14" s="18">
        <v>42165</v>
      </c>
      <c r="C14" s="19">
        <v>110000</v>
      </c>
      <c r="D14" s="19">
        <v>110000</v>
      </c>
      <c r="E14" s="19">
        <v>0</v>
      </c>
      <c r="F14" s="88"/>
    </row>
    <row r="15" spans="2:13" ht="17.100000000000001" customHeight="1" x14ac:dyDescent="0.15">
      <c r="B15" s="16">
        <v>42172</v>
      </c>
      <c r="C15" s="10">
        <v>3300000</v>
      </c>
      <c r="D15" s="10">
        <v>3300000</v>
      </c>
      <c r="E15" s="10">
        <v>0</v>
      </c>
    </row>
  </sheetData>
  <sheetProtection sheet="1" objects="1" scenarios="1" selectLockedCells="1"/>
  <mergeCells count="6">
    <mergeCell ref="C11:D11"/>
    <mergeCell ref="B4:F5"/>
    <mergeCell ref="C6:D6"/>
    <mergeCell ref="C7:D7"/>
    <mergeCell ref="C8:D8"/>
    <mergeCell ref="C9:D9"/>
  </mergeCells>
  <phoneticPr fontId="19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>
    <oddFooter>&amp;C&amp;"맑은 고딕,굵게"&amp;10&amp;P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Drop Down 6">
              <controlPr defaultSize="0" autoLine="0" autoPict="0" macro="[0]!추출하기">
                <anchor mov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38"/>
    <pageSetUpPr autoPageBreaks="0"/>
  </sheetPr>
  <dimension ref="A1:Q88"/>
  <sheetViews>
    <sheetView showGridLines="0" showZeros="0" zoomScaleNormal="100" workbookViewId="0"/>
  </sheetViews>
  <sheetFormatPr defaultRowHeight="17.100000000000001" customHeight="1" x14ac:dyDescent="0.15"/>
  <cols>
    <col min="1" max="1" width="0.88671875" style="1" customWidth="1"/>
    <col min="2" max="2" width="3.33203125" style="15" bestFit="1" customWidth="1"/>
    <col min="3" max="3" width="13.21875" style="15" bestFit="1" customWidth="1"/>
    <col min="4" max="4" width="16.77734375" style="15" customWidth="1"/>
    <col min="5" max="5" width="4.77734375" style="15" customWidth="1"/>
    <col min="6" max="6" width="13.77734375" style="31" customWidth="1"/>
    <col min="7" max="7" width="9.77734375" style="85" customWidth="1"/>
    <col min="8" max="8" width="9.77734375" style="83" customWidth="1"/>
    <col min="9" max="12" width="13.109375" style="32" customWidth="1"/>
    <col min="13" max="13" width="5.88671875" style="29" customWidth="1"/>
    <col min="14" max="14" width="8.77734375" style="90" customWidth="1"/>
    <col min="15" max="16384" width="8.88671875" style="1"/>
  </cols>
  <sheetData>
    <row r="1" spans="1:17" ht="39.950000000000003" customHeight="1" x14ac:dyDescent="0.15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7" ht="39.950000000000003" customHeight="1" x14ac:dyDescent="0.1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7" ht="6.95" customHeight="1" x14ac:dyDescent="0.1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7" ht="17.100000000000001" customHeight="1" x14ac:dyDescent="0.1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  <c r="N4" s="12"/>
    </row>
    <row r="5" spans="1:17" ht="17.100000000000001" customHeight="1" x14ac:dyDescent="0.15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2"/>
    </row>
    <row r="6" spans="1:17" ht="6.95" customHeight="1" x14ac:dyDescent="0.15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12"/>
    </row>
    <row r="7" spans="1:17" ht="17.100000000000001" customHeight="1" x14ac:dyDescent="0.15">
      <c r="B7" s="122" t="s">
        <v>15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</row>
    <row r="8" spans="1:17" ht="17.100000000000001" customHeight="1" thickBot="1" x14ac:dyDescent="0.2"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</row>
    <row r="9" spans="1:17" ht="17.100000000000001" customHeight="1" x14ac:dyDescent="0.15">
      <c r="B9" s="124" t="str">
        <f ca="1">"일자 : " &amp; TEXT(TODAY(),"yyyy년 m월 d일")</f>
        <v>일자 : 2016년 6월 22일</v>
      </c>
      <c r="C9" s="124"/>
      <c r="D9" s="124"/>
      <c r="E9" s="33"/>
      <c r="F9" s="12"/>
      <c r="G9" s="12"/>
      <c r="H9" s="12"/>
      <c r="I9" s="12"/>
      <c r="J9" s="12"/>
      <c r="K9" s="12"/>
      <c r="L9" s="12"/>
      <c r="M9" s="12"/>
      <c r="N9" s="12"/>
    </row>
    <row r="10" spans="1:17" ht="17.100000000000001" customHeight="1" x14ac:dyDescent="0.15">
      <c r="B10" s="41" t="s">
        <v>8</v>
      </c>
      <c r="C10" s="41" t="s">
        <v>78</v>
      </c>
      <c r="D10" s="41" t="s">
        <v>9</v>
      </c>
      <c r="E10" s="41" t="s">
        <v>31</v>
      </c>
      <c r="F10" s="41" t="s">
        <v>10</v>
      </c>
      <c r="G10" s="41" t="s">
        <v>70</v>
      </c>
      <c r="H10" s="41" t="s">
        <v>71</v>
      </c>
      <c r="I10" s="41" t="s">
        <v>11</v>
      </c>
      <c r="J10" s="41" t="s">
        <v>12</v>
      </c>
      <c r="K10" s="41" t="s">
        <v>16</v>
      </c>
      <c r="L10" s="41" t="s">
        <v>17</v>
      </c>
      <c r="M10" s="41" t="s">
        <v>13</v>
      </c>
      <c r="N10" s="41" t="s">
        <v>14</v>
      </c>
    </row>
    <row r="11" spans="1:17" ht="17.100000000000001" customHeight="1" x14ac:dyDescent="0.15">
      <c r="B11" s="15">
        <v>1</v>
      </c>
      <c r="C11" s="83" t="s">
        <v>36</v>
      </c>
      <c r="D11" s="15" t="s">
        <v>64</v>
      </c>
      <c r="E11" s="15" t="s">
        <v>61</v>
      </c>
      <c r="F11" s="30">
        <v>500000000</v>
      </c>
      <c r="G11" s="85">
        <v>41641</v>
      </c>
      <c r="H11" s="83">
        <v>42185</v>
      </c>
      <c r="I11" s="30">
        <v>0</v>
      </c>
      <c r="J11" s="30">
        <v>0</v>
      </c>
      <c r="K11" s="30">
        <v>0</v>
      </c>
      <c r="L11" s="30">
        <v>500000000</v>
      </c>
      <c r="M11" s="29">
        <v>0</v>
      </c>
      <c r="Q11" s="14"/>
    </row>
    <row r="12" spans="1:17" ht="17.100000000000001" customHeight="1" x14ac:dyDescent="0.15">
      <c r="C12" s="83"/>
      <c r="F12" s="30"/>
      <c r="H12" s="83" t="s">
        <v>59</v>
      </c>
      <c r="I12" s="30">
        <v>0</v>
      </c>
      <c r="J12" s="30">
        <v>0</v>
      </c>
      <c r="K12" s="30">
        <v>0</v>
      </c>
      <c r="L12" s="30"/>
      <c r="Q12" s="14"/>
    </row>
    <row r="13" spans="1:17" ht="17.100000000000001" customHeight="1" x14ac:dyDescent="0.15">
      <c r="B13" s="15">
        <v>1</v>
      </c>
      <c r="C13" s="83" t="s">
        <v>38</v>
      </c>
      <c r="D13" s="15" t="s">
        <v>75</v>
      </c>
      <c r="E13" s="15" t="s">
        <v>60</v>
      </c>
      <c r="F13" s="30">
        <v>250000000</v>
      </c>
      <c r="G13" s="85">
        <v>41654</v>
      </c>
      <c r="H13" s="83">
        <v>42185</v>
      </c>
      <c r="I13" s="30">
        <v>0</v>
      </c>
      <c r="J13" s="30">
        <v>0</v>
      </c>
      <c r="K13" s="30">
        <v>0</v>
      </c>
      <c r="L13" s="30">
        <v>250000000</v>
      </c>
      <c r="M13" s="29">
        <v>0</v>
      </c>
      <c r="Q13" s="14"/>
    </row>
    <row r="14" spans="1:17" ht="17.100000000000001" customHeight="1" x14ac:dyDescent="0.15">
      <c r="A14" s="14" t="s">
        <v>18</v>
      </c>
      <c r="B14" s="15">
        <v>2</v>
      </c>
      <c r="C14" s="83" t="s">
        <v>37</v>
      </c>
      <c r="D14" s="15" t="s">
        <v>73</v>
      </c>
      <c r="E14" s="15" t="s">
        <v>60</v>
      </c>
      <c r="F14" s="30">
        <v>250000000</v>
      </c>
      <c r="G14" s="85">
        <v>41654</v>
      </c>
      <c r="H14" s="83">
        <v>42200</v>
      </c>
      <c r="I14" s="30">
        <v>3410000</v>
      </c>
      <c r="J14" s="30">
        <v>3410000</v>
      </c>
      <c r="K14" s="30">
        <v>0</v>
      </c>
      <c r="L14" s="30">
        <v>246590000</v>
      </c>
      <c r="M14" s="29">
        <v>1.3639999999999999E-2</v>
      </c>
      <c r="Q14" s="14"/>
    </row>
    <row r="15" spans="1:17" ht="17.100000000000001" customHeight="1" x14ac:dyDescent="0.15">
      <c r="C15" s="83"/>
      <c r="F15" s="30"/>
      <c r="H15" s="83" t="s">
        <v>59</v>
      </c>
      <c r="I15" s="30">
        <v>3410000</v>
      </c>
      <c r="J15" s="30">
        <v>3410000</v>
      </c>
      <c r="K15" s="30">
        <v>0</v>
      </c>
      <c r="L15" s="30"/>
    </row>
    <row r="16" spans="1:17" ht="17.100000000000001" customHeight="1" x14ac:dyDescent="0.15">
      <c r="C16" s="83"/>
      <c r="F16" s="30"/>
      <c r="I16" s="30"/>
      <c r="J16" s="30"/>
      <c r="K16" s="30"/>
      <c r="L16" s="30"/>
    </row>
    <row r="17" spans="3:14" ht="17.100000000000001" customHeight="1" x14ac:dyDescent="0.15">
      <c r="C17" s="83"/>
      <c r="F17" s="30"/>
      <c r="I17" s="30"/>
      <c r="J17" s="30"/>
      <c r="K17" s="30"/>
      <c r="L17" s="30"/>
    </row>
    <row r="18" spans="3:14" ht="17.100000000000001" customHeight="1" x14ac:dyDescent="0.15">
      <c r="C18" s="83"/>
      <c r="F18" s="30"/>
      <c r="I18" s="30"/>
      <c r="J18" s="30"/>
      <c r="K18" s="30"/>
      <c r="L18" s="30"/>
    </row>
    <row r="19" spans="3:14" ht="17.100000000000001" customHeight="1" x14ac:dyDescent="0.15">
      <c r="C19" s="83"/>
      <c r="F19" s="30"/>
      <c r="I19" s="30"/>
      <c r="J19" s="30"/>
      <c r="K19" s="30"/>
      <c r="L19" s="30"/>
    </row>
    <row r="20" spans="3:14" ht="17.100000000000001" customHeight="1" x14ac:dyDescent="0.15">
      <c r="C20" s="83"/>
      <c r="F20" s="30"/>
      <c r="I20" s="30"/>
      <c r="J20" s="30"/>
      <c r="K20" s="30"/>
      <c r="L20" s="30"/>
    </row>
    <row r="21" spans="3:14" ht="17.100000000000001" customHeight="1" x14ac:dyDescent="0.15">
      <c r="C21" s="83"/>
      <c r="F21" s="30"/>
      <c r="I21" s="30"/>
      <c r="J21" s="30"/>
      <c r="K21" s="30"/>
      <c r="L21" s="30"/>
    </row>
    <row r="22" spans="3:14" ht="17.100000000000001" customHeight="1" x14ac:dyDescent="0.15">
      <c r="C22" s="83"/>
      <c r="F22" s="30"/>
      <c r="I22" s="30"/>
      <c r="J22" s="30"/>
      <c r="K22" s="30"/>
      <c r="L22" s="30"/>
    </row>
    <row r="23" spans="3:14" ht="17.100000000000001" customHeight="1" x14ac:dyDescent="0.15">
      <c r="C23" s="83"/>
      <c r="F23" s="30"/>
      <c r="I23" s="30"/>
      <c r="J23" s="30"/>
      <c r="K23" s="30"/>
      <c r="L23" s="30"/>
    </row>
    <row r="24" spans="3:14" ht="17.100000000000001" customHeight="1" x14ac:dyDescent="0.15">
      <c r="C24" s="83"/>
      <c r="F24" s="30"/>
      <c r="I24" s="30"/>
      <c r="J24" s="30"/>
      <c r="K24" s="30"/>
      <c r="L24" s="30"/>
    </row>
    <row r="25" spans="3:14" ht="17.100000000000001" customHeight="1" x14ac:dyDescent="0.15">
      <c r="C25" s="83"/>
      <c r="F25" s="30"/>
      <c r="I25" s="30"/>
      <c r="J25" s="30"/>
      <c r="K25" s="30"/>
      <c r="L25" s="30"/>
    </row>
    <row r="26" spans="3:14" ht="17.100000000000001" customHeight="1" x14ac:dyDescent="0.15">
      <c r="C26" s="83"/>
      <c r="F26" s="30"/>
      <c r="I26" s="30"/>
      <c r="J26" s="30"/>
      <c r="K26" s="30"/>
      <c r="L26" s="30"/>
    </row>
    <row r="27" spans="3:14" ht="17.100000000000001" customHeight="1" x14ac:dyDescent="0.15">
      <c r="C27" s="83"/>
      <c r="F27" s="30"/>
      <c r="I27" s="30"/>
      <c r="J27" s="30"/>
      <c r="K27" s="30"/>
      <c r="L27" s="30"/>
    </row>
    <row r="28" spans="3:14" ht="17.100000000000001" customHeight="1" x14ac:dyDescent="0.15">
      <c r="C28" s="83"/>
      <c r="F28" s="30"/>
      <c r="I28" s="30"/>
      <c r="J28" s="30"/>
      <c r="K28" s="30"/>
      <c r="L28" s="30"/>
    </row>
    <row r="29" spans="3:14" ht="17.100000000000001" customHeight="1" x14ac:dyDescent="0.15">
      <c r="C29" s="83"/>
      <c r="F29" s="30"/>
      <c r="I29" s="30"/>
      <c r="J29" s="30"/>
      <c r="K29" s="30"/>
      <c r="L29" s="30"/>
    </row>
    <row r="30" spans="3:14" ht="17.100000000000001" customHeight="1" x14ac:dyDescent="0.15">
      <c r="C30" s="83"/>
      <c r="F30" s="30"/>
      <c r="I30" s="30"/>
      <c r="J30" s="30"/>
      <c r="K30" s="30"/>
      <c r="L30" s="30"/>
      <c r="N30" s="91"/>
    </row>
    <row r="31" spans="3:14" ht="17.100000000000001" customHeight="1" x14ac:dyDescent="0.15">
      <c r="C31" s="83"/>
      <c r="F31" s="30"/>
      <c r="I31" s="30"/>
      <c r="J31" s="30"/>
      <c r="K31" s="30"/>
      <c r="L31" s="30"/>
    </row>
    <row r="32" spans="3:14" ht="17.100000000000001" customHeight="1" x14ac:dyDescent="0.15">
      <c r="C32" s="83"/>
      <c r="F32" s="30"/>
      <c r="I32" s="30"/>
      <c r="J32" s="30"/>
      <c r="K32" s="30"/>
      <c r="L32" s="30"/>
    </row>
    <row r="33" spans="3:14" ht="17.100000000000001" customHeight="1" x14ac:dyDescent="0.15">
      <c r="C33" s="83"/>
      <c r="F33" s="30"/>
      <c r="I33" s="30"/>
      <c r="J33" s="30"/>
      <c r="K33" s="30"/>
      <c r="L33" s="30"/>
    </row>
    <row r="34" spans="3:14" ht="17.100000000000001" customHeight="1" x14ac:dyDescent="0.15">
      <c r="C34" s="83"/>
      <c r="F34" s="30"/>
      <c r="I34" s="30"/>
      <c r="J34" s="30"/>
      <c r="K34" s="30"/>
      <c r="L34" s="30"/>
    </row>
    <row r="35" spans="3:14" ht="17.100000000000001" customHeight="1" x14ac:dyDescent="0.15">
      <c r="C35" s="83"/>
      <c r="F35" s="30"/>
      <c r="I35" s="30"/>
      <c r="J35" s="30"/>
      <c r="K35" s="30"/>
      <c r="L35" s="30"/>
    </row>
    <row r="36" spans="3:14" ht="17.100000000000001" customHeight="1" x14ac:dyDescent="0.15">
      <c r="C36" s="83"/>
      <c r="F36" s="30"/>
      <c r="I36" s="30"/>
      <c r="J36" s="30"/>
      <c r="K36" s="30"/>
      <c r="L36" s="30"/>
      <c r="N36" s="91"/>
    </row>
    <row r="37" spans="3:14" ht="17.100000000000001" customHeight="1" x14ac:dyDescent="0.15">
      <c r="C37" s="83"/>
      <c r="F37" s="30"/>
      <c r="I37" s="30"/>
      <c r="J37" s="30"/>
      <c r="K37" s="30"/>
      <c r="L37" s="30"/>
    </row>
    <row r="38" spans="3:14" ht="17.100000000000001" customHeight="1" x14ac:dyDescent="0.15">
      <c r="C38" s="83"/>
      <c r="F38" s="30"/>
      <c r="I38" s="30"/>
      <c r="J38" s="30"/>
      <c r="K38" s="30"/>
      <c r="L38" s="30"/>
    </row>
    <row r="39" spans="3:14" ht="17.100000000000001" customHeight="1" x14ac:dyDescent="0.15">
      <c r="C39" s="83"/>
      <c r="F39" s="30"/>
      <c r="I39" s="30"/>
      <c r="J39" s="30"/>
      <c r="K39" s="30"/>
      <c r="L39" s="30"/>
    </row>
    <row r="40" spans="3:14" ht="17.100000000000001" customHeight="1" x14ac:dyDescent="0.15">
      <c r="C40" s="83"/>
      <c r="F40" s="30"/>
      <c r="I40" s="30"/>
      <c r="J40" s="30"/>
      <c r="K40" s="30"/>
      <c r="L40" s="30"/>
    </row>
    <row r="41" spans="3:14" ht="17.100000000000001" customHeight="1" x14ac:dyDescent="0.15">
      <c r="C41" s="83"/>
      <c r="F41" s="30"/>
      <c r="I41" s="30"/>
      <c r="J41" s="30"/>
      <c r="K41" s="30"/>
      <c r="L41" s="30"/>
    </row>
    <row r="42" spans="3:14" ht="17.100000000000001" customHeight="1" x14ac:dyDescent="0.15">
      <c r="C42" s="83"/>
      <c r="F42" s="30"/>
      <c r="I42" s="30"/>
      <c r="J42" s="30"/>
      <c r="K42" s="30"/>
      <c r="L42" s="30"/>
    </row>
    <row r="43" spans="3:14" ht="17.100000000000001" customHeight="1" x14ac:dyDescent="0.15">
      <c r="C43" s="83"/>
      <c r="F43" s="30"/>
      <c r="I43" s="30"/>
      <c r="J43" s="30"/>
      <c r="K43" s="30"/>
      <c r="L43" s="30"/>
    </row>
    <row r="44" spans="3:14" ht="17.100000000000001" customHeight="1" x14ac:dyDescent="0.15">
      <c r="C44" s="83"/>
      <c r="F44" s="30"/>
      <c r="I44" s="30"/>
      <c r="J44" s="30"/>
      <c r="K44" s="30"/>
      <c r="L44" s="30"/>
    </row>
    <row r="45" spans="3:14" ht="17.100000000000001" customHeight="1" x14ac:dyDescent="0.15">
      <c r="C45" s="83"/>
      <c r="F45" s="30"/>
      <c r="I45" s="30"/>
      <c r="J45" s="30"/>
      <c r="K45" s="30"/>
      <c r="L45" s="30"/>
    </row>
    <row r="46" spans="3:14" ht="17.100000000000001" customHeight="1" x14ac:dyDescent="0.15">
      <c r="C46" s="83"/>
      <c r="F46" s="30"/>
      <c r="I46" s="30"/>
      <c r="J46" s="30"/>
      <c r="K46" s="30"/>
      <c r="L46" s="30"/>
    </row>
    <row r="47" spans="3:14" ht="17.100000000000001" customHeight="1" x14ac:dyDescent="0.15">
      <c r="C47" s="83"/>
      <c r="F47" s="30"/>
      <c r="I47" s="30"/>
      <c r="J47" s="30"/>
      <c r="K47" s="30"/>
      <c r="L47" s="30"/>
    </row>
    <row r="48" spans="3:14" ht="17.100000000000001" customHeight="1" x14ac:dyDescent="0.15">
      <c r="C48" s="83"/>
      <c r="F48" s="30"/>
      <c r="I48" s="30"/>
      <c r="J48" s="30"/>
      <c r="K48" s="30"/>
      <c r="L48" s="30"/>
    </row>
    <row r="49" spans="3:12" ht="17.100000000000001" customHeight="1" x14ac:dyDescent="0.15">
      <c r="C49" s="83"/>
      <c r="F49" s="30"/>
      <c r="I49" s="30"/>
      <c r="J49" s="30"/>
      <c r="K49" s="30"/>
      <c r="L49" s="30"/>
    </row>
    <row r="50" spans="3:12" ht="17.100000000000001" customHeight="1" x14ac:dyDescent="0.15">
      <c r="F50" s="30"/>
      <c r="I50" s="30"/>
      <c r="J50" s="30"/>
      <c r="K50" s="30"/>
      <c r="L50" s="30"/>
    </row>
    <row r="51" spans="3:12" ht="17.100000000000001" customHeight="1" x14ac:dyDescent="0.15">
      <c r="F51" s="30"/>
      <c r="I51" s="30"/>
      <c r="J51" s="30"/>
      <c r="K51" s="30"/>
      <c r="L51" s="30"/>
    </row>
    <row r="52" spans="3:12" ht="17.100000000000001" customHeight="1" x14ac:dyDescent="0.15">
      <c r="F52" s="30"/>
      <c r="I52" s="30"/>
      <c r="J52" s="30"/>
      <c r="K52" s="30"/>
      <c r="L52" s="30"/>
    </row>
    <row r="53" spans="3:12" ht="17.100000000000001" customHeight="1" x14ac:dyDescent="0.15">
      <c r="F53" s="30"/>
      <c r="I53" s="30"/>
      <c r="J53" s="30"/>
      <c r="K53" s="30"/>
      <c r="L53" s="30"/>
    </row>
    <row r="54" spans="3:12" ht="17.100000000000001" customHeight="1" x14ac:dyDescent="0.15">
      <c r="F54" s="30"/>
      <c r="I54" s="30"/>
      <c r="J54" s="30"/>
      <c r="K54" s="30"/>
      <c r="L54" s="30"/>
    </row>
    <row r="55" spans="3:12" ht="17.100000000000001" customHeight="1" x14ac:dyDescent="0.15">
      <c r="F55" s="30"/>
      <c r="I55" s="30"/>
      <c r="J55" s="30"/>
      <c r="K55" s="30"/>
      <c r="L55" s="30"/>
    </row>
    <row r="56" spans="3:12" ht="17.100000000000001" customHeight="1" x14ac:dyDescent="0.15">
      <c r="F56" s="30"/>
      <c r="I56" s="30"/>
      <c r="J56" s="30"/>
      <c r="K56" s="30"/>
      <c r="L56" s="30"/>
    </row>
    <row r="57" spans="3:12" ht="17.100000000000001" customHeight="1" x14ac:dyDescent="0.15">
      <c r="F57" s="30"/>
      <c r="I57" s="30"/>
      <c r="J57" s="30"/>
      <c r="K57" s="30"/>
      <c r="L57" s="30"/>
    </row>
    <row r="58" spans="3:12" ht="17.100000000000001" customHeight="1" x14ac:dyDescent="0.15">
      <c r="F58" s="30"/>
      <c r="I58" s="30"/>
      <c r="J58" s="30"/>
      <c r="K58" s="30"/>
      <c r="L58" s="30"/>
    </row>
    <row r="59" spans="3:12" ht="17.100000000000001" customHeight="1" x14ac:dyDescent="0.15">
      <c r="F59" s="30"/>
      <c r="I59" s="30"/>
      <c r="J59" s="30"/>
      <c r="K59" s="30"/>
      <c r="L59" s="30"/>
    </row>
    <row r="60" spans="3:12" ht="17.100000000000001" customHeight="1" x14ac:dyDescent="0.15">
      <c r="F60" s="30"/>
      <c r="I60" s="30"/>
      <c r="J60" s="30"/>
      <c r="K60" s="30"/>
      <c r="L60" s="30"/>
    </row>
    <row r="61" spans="3:12" ht="17.100000000000001" customHeight="1" x14ac:dyDescent="0.15">
      <c r="F61" s="30"/>
      <c r="I61" s="30"/>
      <c r="J61" s="30"/>
      <c r="K61" s="30"/>
      <c r="L61" s="30"/>
    </row>
    <row r="62" spans="3:12" ht="17.100000000000001" customHeight="1" x14ac:dyDescent="0.15">
      <c r="F62" s="30"/>
      <c r="I62" s="30"/>
      <c r="J62" s="30"/>
      <c r="K62" s="30"/>
      <c r="L62" s="30"/>
    </row>
    <row r="63" spans="3:12" ht="17.100000000000001" customHeight="1" x14ac:dyDescent="0.15">
      <c r="F63" s="30"/>
      <c r="I63" s="30"/>
      <c r="J63" s="30"/>
      <c r="K63" s="30"/>
      <c r="L63" s="30"/>
    </row>
    <row r="64" spans="3:12" ht="17.100000000000001" customHeight="1" x14ac:dyDescent="0.15">
      <c r="F64" s="30"/>
      <c r="I64" s="30"/>
      <c r="J64" s="30"/>
      <c r="K64" s="30"/>
      <c r="L64" s="30"/>
    </row>
    <row r="65" spans="3:14" ht="17.100000000000001" customHeight="1" x14ac:dyDescent="0.15">
      <c r="F65" s="30"/>
      <c r="I65" s="30"/>
      <c r="J65" s="30"/>
      <c r="K65" s="30"/>
      <c r="L65" s="30"/>
    </row>
    <row r="66" spans="3:14" ht="17.100000000000001" customHeight="1" x14ac:dyDescent="0.15">
      <c r="F66" s="30"/>
      <c r="I66" s="30"/>
      <c r="J66" s="30"/>
      <c r="K66" s="30"/>
      <c r="L66" s="30"/>
    </row>
    <row r="67" spans="3:14" ht="17.100000000000001" customHeight="1" x14ac:dyDescent="0.15">
      <c r="F67" s="30"/>
      <c r="I67" s="30"/>
      <c r="J67" s="30"/>
      <c r="K67" s="30"/>
      <c r="L67" s="30"/>
    </row>
    <row r="68" spans="3:14" ht="17.100000000000001" customHeight="1" x14ac:dyDescent="0.15">
      <c r="F68" s="30"/>
      <c r="I68" s="30"/>
      <c r="J68" s="30"/>
      <c r="K68" s="30"/>
      <c r="L68" s="30"/>
    </row>
    <row r="69" spans="3:14" ht="17.100000000000001" customHeight="1" x14ac:dyDescent="0.15">
      <c r="F69" s="30"/>
      <c r="I69" s="30"/>
      <c r="J69" s="30"/>
      <c r="K69" s="30"/>
      <c r="L69" s="30"/>
    </row>
    <row r="70" spans="3:14" ht="17.100000000000001" customHeight="1" x14ac:dyDescent="0.15">
      <c r="F70" s="30"/>
      <c r="I70" s="30"/>
      <c r="J70" s="30"/>
      <c r="K70" s="30"/>
      <c r="L70" s="30"/>
    </row>
    <row r="71" spans="3:14" ht="17.100000000000001" customHeight="1" x14ac:dyDescent="0.15">
      <c r="F71" s="30"/>
      <c r="I71" s="30"/>
      <c r="J71" s="30"/>
      <c r="K71" s="30"/>
      <c r="L71" s="30"/>
    </row>
    <row r="72" spans="3:14" ht="17.100000000000001" customHeight="1" x14ac:dyDescent="0.15">
      <c r="F72" s="30"/>
      <c r="I72" s="30"/>
      <c r="J72" s="30"/>
      <c r="K72" s="30"/>
      <c r="L72" s="30"/>
    </row>
    <row r="73" spans="3:14" ht="17.100000000000001" customHeight="1" x14ac:dyDescent="0.15">
      <c r="C73" s="34"/>
      <c r="D73" s="34"/>
      <c r="E73" s="34"/>
      <c r="F73" s="35"/>
      <c r="G73" s="86"/>
      <c r="H73" s="84"/>
      <c r="I73" s="35"/>
      <c r="J73" s="35"/>
      <c r="K73" s="35"/>
      <c r="L73" s="35"/>
      <c r="M73" s="36"/>
      <c r="N73" s="92"/>
    </row>
    <row r="74" spans="3:14" ht="17.100000000000001" customHeight="1" x14ac:dyDescent="0.15">
      <c r="C74" s="34"/>
      <c r="D74" s="34"/>
      <c r="E74" s="34"/>
      <c r="F74" s="35"/>
      <c r="G74" s="86"/>
      <c r="H74" s="84"/>
      <c r="I74" s="35"/>
      <c r="J74" s="35"/>
      <c r="K74" s="35"/>
      <c r="L74" s="35"/>
      <c r="M74" s="36"/>
      <c r="N74" s="92"/>
    </row>
    <row r="75" spans="3:14" ht="17.100000000000001" customHeight="1" x14ac:dyDescent="0.15">
      <c r="C75" s="34"/>
      <c r="D75" s="34"/>
      <c r="E75" s="34"/>
      <c r="F75" s="35"/>
      <c r="G75" s="86"/>
      <c r="H75" s="84"/>
      <c r="I75" s="35"/>
      <c r="J75" s="35"/>
      <c r="K75" s="35"/>
      <c r="L75" s="35"/>
      <c r="M75" s="36"/>
      <c r="N75" s="92"/>
    </row>
    <row r="76" spans="3:14" ht="17.100000000000001" customHeight="1" x14ac:dyDescent="0.15">
      <c r="C76" s="34"/>
      <c r="D76" s="34"/>
      <c r="E76" s="34"/>
      <c r="F76" s="35"/>
      <c r="G76" s="86"/>
      <c r="H76" s="84"/>
      <c r="I76" s="35"/>
      <c r="J76" s="35"/>
      <c r="K76" s="35"/>
      <c r="L76" s="35"/>
      <c r="M76" s="36"/>
      <c r="N76" s="92"/>
    </row>
    <row r="77" spans="3:14" ht="17.100000000000001" customHeight="1" x14ac:dyDescent="0.15">
      <c r="C77" s="34"/>
      <c r="D77" s="34"/>
      <c r="E77" s="34"/>
      <c r="F77" s="35"/>
      <c r="G77" s="86"/>
      <c r="H77" s="84"/>
      <c r="I77" s="35"/>
      <c r="J77" s="35"/>
      <c r="K77" s="35"/>
      <c r="L77" s="35"/>
      <c r="M77" s="36"/>
      <c r="N77" s="92"/>
    </row>
    <row r="78" spans="3:14" ht="17.100000000000001" customHeight="1" x14ac:dyDescent="0.15">
      <c r="C78" s="34"/>
      <c r="D78" s="34"/>
      <c r="E78" s="34"/>
      <c r="F78" s="35"/>
      <c r="G78" s="86"/>
      <c r="H78" s="84"/>
      <c r="I78" s="35"/>
      <c r="J78" s="35"/>
      <c r="K78" s="35"/>
      <c r="L78" s="35"/>
      <c r="M78" s="36"/>
      <c r="N78" s="92"/>
    </row>
    <row r="79" spans="3:14" ht="17.100000000000001" customHeight="1" x14ac:dyDescent="0.15">
      <c r="C79" s="34"/>
      <c r="D79" s="34"/>
      <c r="E79" s="34"/>
      <c r="F79" s="35"/>
      <c r="G79" s="86"/>
      <c r="H79" s="84"/>
      <c r="I79" s="35"/>
      <c r="J79" s="35"/>
      <c r="K79" s="35"/>
      <c r="L79" s="35"/>
      <c r="M79" s="36"/>
      <c r="N79" s="92"/>
    </row>
    <row r="80" spans="3:14" ht="17.100000000000001" customHeight="1" x14ac:dyDescent="0.15">
      <c r="C80" s="34"/>
      <c r="D80" s="34"/>
      <c r="E80" s="34"/>
      <c r="F80" s="35"/>
      <c r="G80" s="86"/>
      <c r="H80" s="84"/>
      <c r="I80" s="35"/>
      <c r="J80" s="35"/>
      <c r="K80" s="35"/>
      <c r="L80" s="35"/>
      <c r="M80" s="36"/>
      <c r="N80" s="92"/>
    </row>
    <row r="81" spans="6:12" ht="17.100000000000001" customHeight="1" x14ac:dyDescent="0.15">
      <c r="F81" s="30"/>
      <c r="I81" s="30"/>
      <c r="J81" s="30"/>
      <c r="K81" s="30"/>
      <c r="L81" s="30"/>
    </row>
    <row r="82" spans="6:12" ht="17.100000000000001" customHeight="1" x14ac:dyDescent="0.15">
      <c r="F82" s="30"/>
      <c r="I82" s="30"/>
      <c r="J82" s="30"/>
      <c r="K82" s="30"/>
      <c r="L82" s="30"/>
    </row>
    <row r="83" spans="6:12" ht="17.100000000000001" customHeight="1" x14ac:dyDescent="0.15">
      <c r="F83" s="30"/>
      <c r="I83" s="30"/>
      <c r="J83" s="30"/>
      <c r="K83" s="30"/>
      <c r="L83" s="30"/>
    </row>
    <row r="84" spans="6:12" ht="17.100000000000001" customHeight="1" x14ac:dyDescent="0.15">
      <c r="F84" s="30"/>
      <c r="I84" s="30"/>
      <c r="J84" s="30"/>
      <c r="K84" s="30"/>
      <c r="L84" s="30"/>
    </row>
    <row r="85" spans="6:12" ht="17.100000000000001" customHeight="1" x14ac:dyDescent="0.15">
      <c r="F85" s="30"/>
      <c r="I85" s="30"/>
      <c r="J85" s="30"/>
      <c r="K85" s="30"/>
      <c r="L85" s="30"/>
    </row>
    <row r="86" spans="6:12" ht="17.100000000000001" customHeight="1" x14ac:dyDescent="0.15">
      <c r="F86" s="30"/>
      <c r="I86" s="30"/>
      <c r="J86" s="30"/>
      <c r="K86" s="30"/>
      <c r="L86" s="30"/>
    </row>
    <row r="87" spans="6:12" ht="17.100000000000001" customHeight="1" x14ac:dyDescent="0.15">
      <c r="F87" s="30"/>
      <c r="I87" s="30"/>
      <c r="J87" s="30"/>
      <c r="K87" s="30"/>
      <c r="L87" s="30"/>
    </row>
    <row r="88" spans="6:12" ht="17.100000000000001" customHeight="1" x14ac:dyDescent="0.15">
      <c r="F88" s="30"/>
      <c r="I88" s="30"/>
      <c r="J88" s="30"/>
      <c r="K88" s="30"/>
      <c r="L88" s="30"/>
    </row>
  </sheetData>
  <sheetProtection sheet="1" objects="1" scenarios="1" selectLockedCells="1"/>
  <mergeCells count="2">
    <mergeCell ref="B7:N8"/>
    <mergeCell ref="B9:D9"/>
  </mergeCells>
  <phoneticPr fontId="19" type="noConversion"/>
  <conditionalFormatting sqref="B11:N65536">
    <cfRule type="expression" dxfId="0" priority="1" stopIfTrue="1">
      <formula>$H11="합  계 :"</formula>
    </cfRule>
  </conditionalFormatting>
  <printOptions horizontalCentered="1"/>
  <pageMargins left="0.47244094488188981" right="0.47244094488188981" top="0.59055118110236227" bottom="0.59055118110236227" header="0.31496062992125984" footer="0.31496062992125984"/>
  <pageSetup paperSize="9" scale="85" orientation="landscape" r:id="rId1"/>
  <headerFooter alignWithMargins="0">
    <oddFooter>&amp;C&amp;"맑은 고딕,굵게"&amp;10&amp;P /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63"/>
    <pageSetUpPr autoPageBreaks="0"/>
  </sheetPr>
  <dimension ref="B1:F64"/>
  <sheetViews>
    <sheetView workbookViewId="0">
      <selection activeCell="C6" sqref="C6"/>
    </sheetView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6" ht="39.950000000000003" customHeight="1" x14ac:dyDescent="0.15"/>
    <row r="2" spans="2:6" ht="39.950000000000003" customHeight="1" x14ac:dyDescent="0.15"/>
    <row r="3" spans="2:6" ht="6.95" customHeight="1" x14ac:dyDescent="0.15"/>
    <row r="4" spans="2:6" ht="17.100000000000001" customHeight="1" x14ac:dyDescent="0.15">
      <c r="B4" s="1" t="str">
        <f>거래내역!C10</f>
        <v>거래처명</v>
      </c>
      <c r="C4" s="1" t="str">
        <f>거래내역!$B$10</f>
        <v>날짜</v>
      </c>
      <c r="D4" s="1" t="str">
        <f>거래내역!$B$10</f>
        <v>날짜</v>
      </c>
    </row>
    <row r="5" spans="2:6" ht="17.100000000000001" customHeight="1" x14ac:dyDescent="0.15">
      <c r="B5" s="1" t="str">
        <f ca="1">"=" &amp; 거래내역서!H7</f>
        <v>=○○건물</v>
      </c>
      <c r="C5" s="80" t="str">
        <f ca="1">IF(거래내역서!H7="","","&gt;="&amp;VLOOKUP(거래내역서!H7,거래처범위,8,0))</f>
        <v>&gt;=41654</v>
      </c>
      <c r="D5" s="80" t="str">
        <f ca="1">IF(거래내역서!H7="","","&lt;="&amp;VLOOKUP(거래내역서!H7,거래처범위,9,0))</f>
        <v>&lt;=42200</v>
      </c>
    </row>
    <row r="7" spans="2:6" ht="17.100000000000001" customHeight="1" x14ac:dyDescent="0.15">
      <c r="B7" s="1" t="str">
        <f>거래내역!B10</f>
        <v>날짜</v>
      </c>
      <c r="C7" s="1" t="str">
        <f>거래내역!J10</f>
        <v>합계</v>
      </c>
      <c r="D7" s="1" t="str">
        <f>거래내역!K10</f>
        <v>결재금액</v>
      </c>
      <c r="E7" s="1" t="str">
        <f>거래내역!L10</f>
        <v>잔액</v>
      </c>
      <c r="F7" s="1" t="str">
        <f>거래내역!M10</f>
        <v>비고</v>
      </c>
    </row>
    <row r="8" spans="2:6" ht="17.100000000000001" customHeight="1" x14ac:dyDescent="0.15">
      <c r="B8" s="23">
        <v>42165</v>
      </c>
      <c r="C8" s="20">
        <v>110000</v>
      </c>
      <c r="D8" s="20">
        <v>110000</v>
      </c>
      <c r="E8" s="25">
        <v>0</v>
      </c>
      <c r="F8" s="26"/>
    </row>
    <row r="9" spans="2:6" ht="17.100000000000001" customHeight="1" x14ac:dyDescent="0.15">
      <c r="B9" s="23">
        <v>42172</v>
      </c>
      <c r="C9" s="20">
        <v>3300000</v>
      </c>
      <c r="D9" s="20">
        <v>3300000</v>
      </c>
      <c r="E9" s="25">
        <v>0</v>
      </c>
      <c r="F9" s="26"/>
    </row>
    <row r="10" spans="2:6" ht="17.100000000000001" customHeight="1" x14ac:dyDescent="0.15">
      <c r="B10" s="23"/>
      <c r="C10" s="20"/>
      <c r="D10" s="20"/>
      <c r="E10" s="25"/>
      <c r="F10" s="26"/>
    </row>
    <row r="11" spans="2:6" ht="17.100000000000001" customHeight="1" x14ac:dyDescent="0.15">
      <c r="B11" s="23"/>
      <c r="C11" s="20"/>
      <c r="D11" s="20"/>
      <c r="E11" s="25"/>
      <c r="F11" s="26"/>
    </row>
    <row r="12" spans="2:6" ht="17.100000000000001" customHeight="1" x14ac:dyDescent="0.15">
      <c r="B12" s="23"/>
      <c r="C12" s="20"/>
      <c r="D12" s="20"/>
      <c r="E12" s="25"/>
      <c r="F12" s="26"/>
    </row>
    <row r="13" spans="2:6" ht="17.100000000000001" customHeight="1" x14ac:dyDescent="0.15">
      <c r="B13" s="23"/>
      <c r="C13" s="20"/>
      <c r="D13" s="20"/>
      <c r="E13" s="25"/>
      <c r="F13" s="26"/>
    </row>
    <row r="14" spans="2:6" ht="17.100000000000001" customHeight="1" x14ac:dyDescent="0.15">
      <c r="B14" s="23"/>
      <c r="C14" s="20"/>
      <c r="D14" s="20"/>
      <c r="E14" s="25"/>
      <c r="F14" s="26"/>
    </row>
    <row r="15" spans="2:6" ht="17.100000000000001" customHeight="1" x14ac:dyDescent="0.15">
      <c r="B15" s="23"/>
      <c r="C15" s="20"/>
      <c r="D15" s="20"/>
      <c r="E15" s="25"/>
      <c r="F15" s="26"/>
    </row>
    <row r="16" spans="2:6" ht="17.100000000000001" customHeight="1" x14ac:dyDescent="0.15">
      <c r="B16" s="23"/>
      <c r="C16" s="20"/>
      <c r="D16" s="20"/>
      <c r="E16" s="25"/>
      <c r="F16" s="26"/>
    </row>
    <row r="17" spans="2:6" ht="17.100000000000001" customHeight="1" x14ac:dyDescent="0.15">
      <c r="B17" s="23"/>
      <c r="C17" s="20"/>
      <c r="D17" s="20"/>
      <c r="E17" s="25"/>
      <c r="F17" s="26"/>
    </row>
    <row r="18" spans="2:6" ht="17.100000000000001" customHeight="1" x14ac:dyDescent="0.15">
      <c r="B18" s="23"/>
      <c r="C18" s="20"/>
      <c r="D18" s="20"/>
      <c r="E18" s="25"/>
      <c r="F18" s="26"/>
    </row>
    <row r="19" spans="2:6" ht="17.100000000000001" customHeight="1" x14ac:dyDescent="0.15">
      <c r="B19" s="23"/>
      <c r="C19" s="20"/>
      <c r="D19" s="20"/>
      <c r="E19" s="25"/>
      <c r="F19" s="26"/>
    </row>
    <row r="20" spans="2:6" ht="17.100000000000001" customHeight="1" x14ac:dyDescent="0.15">
      <c r="B20" s="23"/>
      <c r="C20" s="20"/>
      <c r="D20" s="20"/>
      <c r="E20" s="25"/>
      <c r="F20" s="26"/>
    </row>
    <row r="21" spans="2:6" ht="17.100000000000001" customHeight="1" x14ac:dyDescent="0.15">
      <c r="B21" s="23"/>
      <c r="C21" s="20"/>
      <c r="D21" s="20"/>
      <c r="E21" s="25"/>
      <c r="F21" s="26"/>
    </row>
    <row r="22" spans="2:6" ht="17.100000000000001" customHeight="1" x14ac:dyDescent="0.15">
      <c r="B22" s="23"/>
      <c r="C22" s="20"/>
      <c r="D22" s="20"/>
      <c r="E22" s="25"/>
      <c r="F22" s="26"/>
    </row>
    <row r="23" spans="2:6" ht="17.100000000000001" customHeight="1" x14ac:dyDescent="0.15">
      <c r="B23" s="23"/>
      <c r="C23" s="20"/>
      <c r="D23" s="20"/>
      <c r="E23" s="25"/>
      <c r="F23" s="26"/>
    </row>
    <row r="24" spans="2:6" ht="17.100000000000001" customHeight="1" x14ac:dyDescent="0.15">
      <c r="B24" s="23"/>
      <c r="C24" s="20"/>
      <c r="D24" s="20"/>
      <c r="E24" s="25"/>
      <c r="F24" s="26"/>
    </row>
    <row r="25" spans="2:6" ht="17.100000000000001" customHeight="1" x14ac:dyDescent="0.15">
      <c r="B25" s="23"/>
      <c r="C25" s="20"/>
      <c r="D25" s="20"/>
      <c r="E25" s="25"/>
      <c r="F25" s="26"/>
    </row>
    <row r="26" spans="2:6" ht="17.100000000000001" customHeight="1" x14ac:dyDescent="0.15">
      <c r="B26" s="23"/>
      <c r="C26" s="20"/>
      <c r="D26" s="20"/>
      <c r="E26" s="25"/>
      <c r="F26" s="26"/>
    </row>
    <row r="27" spans="2:6" ht="17.100000000000001" customHeight="1" x14ac:dyDescent="0.15">
      <c r="B27" s="23"/>
      <c r="C27" s="20"/>
      <c r="D27" s="20"/>
      <c r="E27" s="25"/>
      <c r="F27" s="26"/>
    </row>
    <row r="28" spans="2:6" ht="17.100000000000001" customHeight="1" x14ac:dyDescent="0.15">
      <c r="B28" s="23"/>
      <c r="C28" s="20"/>
      <c r="D28" s="20"/>
      <c r="E28" s="25"/>
      <c r="F28" s="26"/>
    </row>
    <row r="29" spans="2:6" ht="17.100000000000001" customHeight="1" x14ac:dyDescent="0.15">
      <c r="B29" s="23"/>
      <c r="C29" s="20"/>
      <c r="D29" s="20"/>
      <c r="E29" s="25"/>
      <c r="F29" s="26"/>
    </row>
    <row r="30" spans="2:6" ht="17.100000000000001" customHeight="1" x14ac:dyDescent="0.15">
      <c r="B30" s="23"/>
      <c r="C30" s="20"/>
      <c r="D30" s="20"/>
      <c r="E30" s="25"/>
      <c r="F30" s="26"/>
    </row>
    <row r="31" spans="2:6" ht="17.100000000000001" customHeight="1" x14ac:dyDescent="0.15">
      <c r="B31" s="23"/>
      <c r="C31" s="20"/>
      <c r="D31" s="20"/>
      <c r="E31" s="25"/>
      <c r="F31" s="26"/>
    </row>
    <row r="32" spans="2:6" ht="17.100000000000001" customHeight="1" x14ac:dyDescent="0.15">
      <c r="B32" s="23"/>
      <c r="C32" s="20"/>
      <c r="D32" s="20"/>
      <c r="E32" s="25"/>
      <c r="F32" s="26"/>
    </row>
    <row r="33" spans="2:6" ht="17.100000000000001" customHeight="1" x14ac:dyDescent="0.15">
      <c r="B33" s="23"/>
      <c r="C33" s="20"/>
      <c r="D33" s="20"/>
      <c r="E33" s="25"/>
      <c r="F33" s="26"/>
    </row>
    <row r="34" spans="2:6" ht="17.100000000000001" customHeight="1" x14ac:dyDescent="0.15">
      <c r="B34" s="23"/>
      <c r="C34" s="20"/>
      <c r="D34" s="20"/>
      <c r="E34" s="25"/>
      <c r="F34" s="26"/>
    </row>
    <row r="35" spans="2:6" ht="17.100000000000001" customHeight="1" x14ac:dyDescent="0.15">
      <c r="B35" s="23"/>
      <c r="C35" s="20"/>
      <c r="D35" s="20"/>
      <c r="E35" s="25"/>
      <c r="F35" s="26"/>
    </row>
    <row r="36" spans="2:6" ht="17.100000000000001" customHeight="1" x14ac:dyDescent="0.15">
      <c r="B36" s="23"/>
      <c r="C36" s="20"/>
      <c r="D36" s="20"/>
      <c r="E36" s="25"/>
      <c r="F36" s="26"/>
    </row>
    <row r="37" spans="2:6" ht="17.100000000000001" customHeight="1" x14ac:dyDescent="0.15">
      <c r="B37" s="23"/>
      <c r="C37" s="20"/>
      <c r="D37" s="20"/>
      <c r="E37" s="25"/>
      <c r="F37" s="26"/>
    </row>
    <row r="38" spans="2:6" ht="17.100000000000001" customHeight="1" x14ac:dyDescent="0.15">
      <c r="B38" s="6"/>
      <c r="C38" s="10"/>
      <c r="D38" s="10"/>
      <c r="E38" s="11"/>
      <c r="F38" s="7"/>
    </row>
    <row r="39" spans="2:6" ht="17.100000000000001" customHeight="1" x14ac:dyDescent="0.15">
      <c r="B39" s="6"/>
      <c r="C39" s="10"/>
      <c r="D39" s="10"/>
      <c r="E39" s="11"/>
      <c r="F39" s="7"/>
    </row>
    <row r="40" spans="2:6" ht="17.100000000000001" customHeight="1" x14ac:dyDescent="0.15">
      <c r="B40" s="6"/>
      <c r="C40" s="10"/>
      <c r="D40" s="10"/>
      <c r="E40" s="11"/>
      <c r="F40" s="7"/>
    </row>
    <row r="41" spans="2:6" ht="17.100000000000001" customHeight="1" x14ac:dyDescent="0.15">
      <c r="B41" s="6"/>
      <c r="C41" s="10"/>
      <c r="D41" s="10"/>
      <c r="E41" s="11"/>
      <c r="F41" s="7"/>
    </row>
    <row r="42" spans="2:6" ht="17.100000000000001" customHeight="1" x14ac:dyDescent="0.15">
      <c r="B42" s="6"/>
      <c r="C42" s="10"/>
      <c r="D42" s="10"/>
      <c r="E42" s="11"/>
      <c r="F42" s="7"/>
    </row>
    <row r="43" spans="2:6" ht="17.100000000000001" customHeight="1" x14ac:dyDescent="0.15">
      <c r="B43" s="6"/>
      <c r="C43" s="10"/>
      <c r="D43" s="10"/>
      <c r="E43" s="11"/>
      <c r="F43" s="7"/>
    </row>
    <row r="44" spans="2:6" ht="17.100000000000001" customHeight="1" x14ac:dyDescent="0.15">
      <c r="B44" s="6"/>
      <c r="C44" s="10"/>
      <c r="D44" s="10"/>
      <c r="E44" s="11"/>
      <c r="F44" s="7"/>
    </row>
    <row r="45" spans="2:6" ht="17.100000000000001" customHeight="1" x14ac:dyDescent="0.15">
      <c r="B45" s="6"/>
      <c r="C45" s="10"/>
      <c r="D45" s="10"/>
      <c r="E45" s="11"/>
      <c r="F45" s="7"/>
    </row>
    <row r="46" spans="2:6" ht="17.100000000000001" customHeight="1" x14ac:dyDescent="0.15">
      <c r="B46" s="6"/>
      <c r="C46" s="10"/>
      <c r="D46" s="10"/>
      <c r="E46" s="11"/>
      <c r="F46" s="7"/>
    </row>
    <row r="47" spans="2:6" ht="17.100000000000001" customHeight="1" x14ac:dyDescent="0.15">
      <c r="B47" s="6"/>
      <c r="C47" s="10"/>
      <c r="D47" s="10"/>
      <c r="E47" s="11"/>
      <c r="F47" s="7"/>
    </row>
    <row r="48" spans="2:6" ht="17.100000000000001" customHeight="1" x14ac:dyDescent="0.15">
      <c r="B48" s="6"/>
      <c r="C48" s="10"/>
      <c r="D48" s="10"/>
      <c r="E48" s="11"/>
      <c r="F48" s="7"/>
    </row>
    <row r="49" spans="2:6" ht="17.100000000000001" customHeight="1" x14ac:dyDescent="0.15">
      <c r="B49" s="6"/>
      <c r="C49" s="10"/>
      <c r="D49" s="10"/>
      <c r="E49" s="11"/>
      <c r="F49" s="7"/>
    </row>
    <row r="50" spans="2:6" ht="17.100000000000001" customHeight="1" x14ac:dyDescent="0.15">
      <c r="B50" s="6"/>
      <c r="C50" s="10"/>
      <c r="D50" s="10"/>
      <c r="E50" s="11"/>
      <c r="F50" s="7"/>
    </row>
    <row r="51" spans="2:6" ht="17.100000000000001" customHeight="1" x14ac:dyDescent="0.15">
      <c r="B51" s="6"/>
      <c r="C51" s="10"/>
      <c r="D51" s="10"/>
      <c r="E51" s="11"/>
      <c r="F51" s="7"/>
    </row>
    <row r="52" spans="2:6" ht="17.100000000000001" customHeight="1" x14ac:dyDescent="0.15">
      <c r="B52" s="6"/>
      <c r="C52" s="10"/>
      <c r="D52" s="10"/>
      <c r="E52" s="11"/>
      <c r="F52" s="7"/>
    </row>
    <row r="53" spans="2:6" ht="17.100000000000001" customHeight="1" x14ac:dyDescent="0.15">
      <c r="B53" s="6"/>
      <c r="C53" s="10"/>
      <c r="D53" s="10"/>
      <c r="E53" s="11"/>
      <c r="F53" s="7"/>
    </row>
    <row r="54" spans="2:6" ht="17.100000000000001" customHeight="1" x14ac:dyDescent="0.15">
      <c r="B54" s="6"/>
      <c r="C54" s="10"/>
      <c r="D54" s="10"/>
      <c r="E54" s="11"/>
      <c r="F54" s="7"/>
    </row>
    <row r="55" spans="2:6" ht="17.100000000000001" customHeight="1" x14ac:dyDescent="0.15">
      <c r="B55" s="6"/>
      <c r="C55" s="10"/>
      <c r="D55" s="10"/>
      <c r="E55" s="11"/>
      <c r="F55" s="7"/>
    </row>
    <row r="56" spans="2:6" ht="17.100000000000001" customHeight="1" x14ac:dyDescent="0.15">
      <c r="B56" s="6"/>
      <c r="C56" s="10"/>
      <c r="D56" s="10"/>
      <c r="E56" s="11"/>
      <c r="F56" s="7"/>
    </row>
    <row r="57" spans="2:6" ht="17.100000000000001" customHeight="1" x14ac:dyDescent="0.15">
      <c r="B57" s="6"/>
      <c r="C57" s="10"/>
      <c r="D57" s="10"/>
      <c r="E57" s="11"/>
      <c r="F57" s="7"/>
    </row>
    <row r="58" spans="2:6" ht="17.100000000000001" customHeight="1" x14ac:dyDescent="0.15">
      <c r="B58" s="6"/>
      <c r="C58" s="10"/>
      <c r="D58" s="10"/>
      <c r="E58" s="11"/>
      <c r="F58" s="7"/>
    </row>
    <row r="59" spans="2:6" ht="17.100000000000001" customHeight="1" x14ac:dyDescent="0.15">
      <c r="B59" s="6"/>
      <c r="C59" s="10"/>
      <c r="D59" s="10"/>
      <c r="E59" s="11"/>
      <c r="F59" s="7"/>
    </row>
    <row r="60" spans="2:6" ht="17.100000000000001" customHeight="1" x14ac:dyDescent="0.15">
      <c r="B60" s="6"/>
      <c r="C60" s="10"/>
      <c r="D60" s="10"/>
      <c r="E60" s="11"/>
      <c r="F60" s="7"/>
    </row>
    <row r="61" spans="2:6" ht="17.100000000000001" customHeight="1" x14ac:dyDescent="0.15">
      <c r="B61" s="6"/>
      <c r="C61" s="10"/>
      <c r="D61" s="10"/>
      <c r="E61" s="11"/>
      <c r="F61" s="7"/>
    </row>
    <row r="62" spans="2:6" ht="17.100000000000001" customHeight="1" x14ac:dyDescent="0.15">
      <c r="B62" s="6"/>
      <c r="C62" s="10"/>
      <c r="D62" s="10"/>
      <c r="E62" s="11"/>
      <c r="F62" s="7"/>
    </row>
    <row r="63" spans="2:6" ht="17.100000000000001" customHeight="1" x14ac:dyDescent="0.15">
      <c r="B63" s="6"/>
      <c r="C63" s="10"/>
      <c r="D63" s="10"/>
      <c r="E63" s="11"/>
      <c r="F63" s="7"/>
    </row>
    <row r="64" spans="2:6" ht="17.100000000000001" customHeight="1" x14ac:dyDescent="0.15">
      <c r="B64" s="6"/>
      <c r="C64" s="10"/>
      <c r="D64" s="10"/>
      <c r="E64" s="11"/>
      <c r="F64" s="7"/>
    </row>
  </sheetData>
  <phoneticPr fontId="19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11</vt:i4>
      </vt:variant>
    </vt:vector>
  </HeadingPairs>
  <TitlesOfParts>
    <vt:vector size="23" baseType="lpstr">
      <vt:lpstr>사용방법</vt:lpstr>
      <vt:lpstr>공정목록</vt:lpstr>
      <vt:lpstr>공사원가목록</vt:lpstr>
      <vt:lpstr>거래처목록</vt:lpstr>
      <vt:lpstr>거래내역</vt:lpstr>
      <vt:lpstr>h_거래내역</vt:lpstr>
      <vt:lpstr>DB</vt:lpstr>
      <vt:lpstr>공사원가계산서</vt:lpstr>
      <vt:lpstr>h_공사원가계산서</vt:lpstr>
      <vt:lpstr>거래내역서</vt:lpstr>
      <vt:lpstr>거래처현황</vt:lpstr>
      <vt:lpstr>h_거래내역서</vt:lpstr>
      <vt:lpstr>h_거래내역서!Criteria</vt:lpstr>
      <vt:lpstr>h_공사원가계산서!Criteria</vt:lpstr>
      <vt:lpstr>거래내역!Criteria</vt:lpstr>
      <vt:lpstr>h_거래내역서!Extract</vt:lpstr>
      <vt:lpstr>h_공사원가계산서!Extract</vt:lpstr>
      <vt:lpstr>거래내역서!Print_Area</vt:lpstr>
      <vt:lpstr>거래처현황!Print_Area</vt:lpstr>
      <vt:lpstr>공사원가계산서!Print_Area</vt:lpstr>
      <vt:lpstr>거래내역서!Print_Titles</vt:lpstr>
      <vt:lpstr>거래처현황!Print_Titles</vt:lpstr>
      <vt:lpstr>공사원가계산서!Print_Titles</vt:lpstr>
    </vt:vector>
  </TitlesOfParts>
  <Company>(주)인비닷컴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거래처별 공사현황 통합관리</dc:title>
  <dc:creator>문서 서식 포탈 비즈폼 www.bizforms.co.kr</dc:creator>
  <dc:description>무단 복제 배포시 법적 제재를 받을 수 있습니다.</dc:description>
  <cp:lastModifiedBy>박재승</cp:lastModifiedBy>
  <cp:lastPrinted>2015-06-17T02:30:47Z</cp:lastPrinted>
  <dcterms:created xsi:type="dcterms:W3CDTF">2013-10-23T08:26:19Z</dcterms:created>
  <dcterms:modified xsi:type="dcterms:W3CDTF">2016-06-22T04:44:27Z</dcterms:modified>
  <cp:category>본 문서와 내용에 대한 저작권은 비즈폼에 있습니다.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게시자">
    <vt:lpwstr>비즈폼</vt:lpwstr>
  </property>
</Properties>
</file>