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현재_통합_문서" defaultThemeVersion="124226"/>
  <bookViews>
    <workbookView xWindow="555" yWindow="300" windowWidth="18855" windowHeight="12195" tabRatio="806" firstSheet="1" activeTab="1"/>
  </bookViews>
  <sheets>
    <sheet name="Data" sheetId="4" state="veryHidden" r:id="rId1"/>
    <sheet name="사용방법" sheetId="24" r:id="rId2"/>
    <sheet name="거래처목록" sheetId="2" r:id="rId3"/>
    <sheet name="장비목록" sheetId="22" r:id="rId4"/>
    <sheet name="장비대여내역" sheetId="3" r:id="rId5"/>
    <sheet name="경비사용" sheetId="7" r:id="rId6"/>
    <sheet name="거래명세서" sheetId="23" r:id="rId7"/>
    <sheet name="h_거래명세서" sheetId="16" state="veryHidden" r:id="rId8"/>
    <sheet name="작업일보" sheetId="1" r:id="rId9"/>
    <sheet name="h_작업일보" sheetId="8" state="veryHidden" r:id="rId10"/>
    <sheet name="거래처원장" sheetId="10" r:id="rId11"/>
    <sheet name="h_거래처원장" sheetId="11" state="veryHidden" r:id="rId12"/>
    <sheet name="사용내역서" sheetId="12" r:id="rId13"/>
    <sheet name="h_사용내역서" sheetId="13" state="veryHidden" r:id="rId14"/>
    <sheet name="거래처미수금미지급금" sheetId="14" r:id="rId15"/>
    <sheet name="h_거래처미수금미지급금" sheetId="15" state="veryHidden" r:id="rId16"/>
    <sheet name="Sheet1" sheetId="25" r:id="rId17"/>
  </sheets>
  <definedNames>
    <definedName name="_xlnm._FilterDatabase" localSheetId="5" hidden="1">경비사용!$B$7:$F$11</definedName>
    <definedName name="_xlnm._FilterDatabase" localSheetId="4" hidden="1">장비대여내역!$A$7:$K$13</definedName>
    <definedName name="_xlnm._FilterDatabase" hidden="1">#REF!</definedName>
    <definedName name="_xlnm.Criteria" localSheetId="7">h_거래명세서!$B$4:$E$5</definedName>
    <definedName name="_xlnm.Criteria" localSheetId="15">h_거래처미수금미지급금!$B$4:$B$5</definedName>
    <definedName name="_xlnm.Criteria" localSheetId="11">h_거래처원장!$B$1:$D$2</definedName>
    <definedName name="_xlnm.Criteria" localSheetId="13">h_사용내역서!$B$3:$D$4</definedName>
    <definedName name="_xlnm.Criteria" localSheetId="9">h_작업일보!$B$3:$E$4</definedName>
    <definedName name="_xlnm.Extract" localSheetId="7">h_거래명세서!$B$7:$F$7</definedName>
    <definedName name="_xlnm.Extract" localSheetId="15">h_거래처미수금미지급금!$E$7:$N$7</definedName>
    <definedName name="_xlnm.Extract" localSheetId="11">h_거래처원장!$B$7:$K$7</definedName>
    <definedName name="_xlnm.Extract" localSheetId="13">h_사용내역서!$B$7:$F$7</definedName>
    <definedName name="_xlnm.Extract" localSheetId="9">h_작업일보!$B$7:$G$7</definedName>
    <definedName name="_xlnm.Print_Area" localSheetId="6">거래명세서!$B$6:$AG$41,거래명세서!$B$43:$AG$78</definedName>
    <definedName name="_xlnm.Print_Area" localSheetId="14">거래처미수금미지급금!$B$4:$E$13</definedName>
    <definedName name="_xlnm.Print_Area" localSheetId="10">거래처원장!$B$4:$K$14</definedName>
    <definedName name="_xlnm.Print_Area" localSheetId="12">사용내역서!$B$4:$F$12</definedName>
    <definedName name="_xlnm.Print_Area" localSheetId="8">작업일보!$B$4:$G$13</definedName>
    <definedName name="_xlnm.Print_Area" localSheetId="4">장비대여내역!$B$103:$K$134</definedName>
    <definedName name="_xlnm.Print_Titles" localSheetId="14">거래처미수금미지급금!$7:$7</definedName>
    <definedName name="_xlnm.Print_Titles" localSheetId="10">거래처원장!$7:$7</definedName>
    <definedName name="_xlnm.Print_Titles" localSheetId="12">사용내역서!$7:$7</definedName>
    <definedName name="_xlnm.Print_Titles" localSheetId="8">작업일보!$7:$7</definedName>
    <definedName name="상호명">OFFSET(거래처목록!$B$7,1,0,COUNTA(거래처목록!$B$8:$B$65536),1)</definedName>
    <definedName name="장비명">OFFSET(장비목록!$B$7,1,0,COUNTA(장비목록!$B$8:$B$65536),1)</definedName>
  </definedNames>
  <calcPr calcId="124519"/>
</workbook>
</file>

<file path=xl/calcChain.xml><?xml version="1.0" encoding="utf-8"?>
<calcChain xmlns="http://schemas.openxmlformats.org/spreadsheetml/2006/main">
  <c r="F8" i="23"/>
  <c r="F10" s="1"/>
  <c r="AC75"/>
  <c r="X75"/>
  <c r="S75"/>
  <c r="N75"/>
  <c r="D75"/>
  <c r="C75"/>
  <c r="B75"/>
  <c r="AC74"/>
  <c r="X74"/>
  <c r="S74"/>
  <c r="N74"/>
  <c r="D74"/>
  <c r="C74"/>
  <c r="B74"/>
  <c r="AC73"/>
  <c r="X73"/>
  <c r="S73"/>
  <c r="N73"/>
  <c r="D73"/>
  <c r="C73"/>
  <c r="B73"/>
  <c r="AC72"/>
  <c r="X72"/>
  <c r="S72"/>
  <c r="N72"/>
  <c r="D72"/>
  <c r="C72"/>
  <c r="B72"/>
  <c r="AC71"/>
  <c r="X71"/>
  <c r="S71"/>
  <c r="N71"/>
  <c r="D71"/>
  <c r="C71"/>
  <c r="B71"/>
  <c r="AC70"/>
  <c r="X70"/>
  <c r="S70"/>
  <c r="N70"/>
  <c r="D70"/>
  <c r="C70"/>
  <c r="B70"/>
  <c r="AC69"/>
  <c r="X69"/>
  <c r="S69"/>
  <c r="N69"/>
  <c r="D69"/>
  <c r="C69"/>
  <c r="B69"/>
  <c r="AC68"/>
  <c r="X68"/>
  <c r="S68"/>
  <c r="N68"/>
  <c r="D68"/>
  <c r="C68"/>
  <c r="B68"/>
  <c r="AC67"/>
  <c r="X67"/>
  <c r="S67"/>
  <c r="N67"/>
  <c r="D67"/>
  <c r="C67"/>
  <c r="B67"/>
  <c r="AC66"/>
  <c r="X66"/>
  <c r="S66"/>
  <c r="N66"/>
  <c r="D66"/>
  <c r="C66"/>
  <c r="B66"/>
  <c r="AC65"/>
  <c r="X65"/>
  <c r="S65"/>
  <c r="N65"/>
  <c r="D65"/>
  <c r="C65"/>
  <c r="B65"/>
  <c r="AC64"/>
  <c r="X64"/>
  <c r="S64"/>
  <c r="N64"/>
  <c r="D64"/>
  <c r="C64"/>
  <c r="B64"/>
  <c r="AC63"/>
  <c r="X63"/>
  <c r="S63"/>
  <c r="N63"/>
  <c r="D63"/>
  <c r="C63"/>
  <c r="B63"/>
  <c r="AC62"/>
  <c r="X62"/>
  <c r="S62"/>
  <c r="N62"/>
  <c r="D62"/>
  <c r="C62"/>
  <c r="B62"/>
  <c r="AC61"/>
  <c r="X61"/>
  <c r="S61"/>
  <c r="N61"/>
  <c r="D61"/>
  <c r="C61"/>
  <c r="B61"/>
  <c r="AC60"/>
  <c r="X60"/>
  <c r="S60"/>
  <c r="N60"/>
  <c r="D60"/>
  <c r="C60"/>
  <c r="B60"/>
  <c r="AC59"/>
  <c r="X59"/>
  <c r="S59"/>
  <c r="N59"/>
  <c r="D59"/>
  <c r="C59"/>
  <c r="B59"/>
  <c r="AC58"/>
  <c r="X58"/>
  <c r="S58"/>
  <c r="N58"/>
  <c r="D58"/>
  <c r="C58"/>
  <c r="B58"/>
  <c r="AC57"/>
  <c r="X57"/>
  <c r="S57"/>
  <c r="N57"/>
  <c r="D57"/>
  <c r="C57"/>
  <c r="B57"/>
  <c r="AC56"/>
  <c r="X56"/>
  <c r="S56"/>
  <c r="N56"/>
  <c r="D56"/>
  <c r="C56"/>
  <c r="B56"/>
  <c r="AC55"/>
  <c r="X55"/>
  <c r="S55"/>
  <c r="N55"/>
  <c r="D55"/>
  <c r="C55"/>
  <c r="B55"/>
  <c r="AC54"/>
  <c r="X54"/>
  <c r="S54"/>
  <c r="N54"/>
  <c r="D54"/>
  <c r="C54"/>
  <c r="B54"/>
  <c r="X39"/>
  <c r="K40" s="1"/>
  <c r="S39"/>
  <c r="D40" s="1"/>
  <c r="F7" i="16"/>
  <c r="E7"/>
  <c r="D7"/>
  <c r="C7"/>
  <c r="AC14" i="23"/>
  <c r="V14"/>
  <c r="V12"/>
  <c r="AD10"/>
  <c r="V10"/>
  <c r="B7"/>
  <c r="X76" l="1"/>
  <c r="K77" s="1"/>
  <c r="AD8"/>
  <c r="Z8"/>
  <c r="V8"/>
  <c r="AE8"/>
  <c r="AA8"/>
  <c r="W8"/>
  <c r="AB8"/>
  <c r="X8"/>
  <c r="AC8"/>
  <c r="Y8"/>
  <c r="AF8"/>
  <c r="AG8"/>
  <c r="S76"/>
  <c r="D77" s="1"/>
  <c r="F12"/>
  <c r="F49" s="1"/>
  <c r="Q40"/>
  <c r="F14" s="1"/>
  <c r="F51" s="1"/>
  <c r="AE45"/>
  <c r="X45"/>
  <c r="AF45"/>
  <c r="Y45"/>
  <c r="AC45"/>
  <c r="AG45"/>
  <c r="V45"/>
  <c r="Z45"/>
  <c r="AC51"/>
  <c r="V51"/>
  <c r="V49"/>
  <c r="AD47"/>
  <c r="V47"/>
  <c r="F47"/>
  <c r="AD45"/>
  <c r="AB45"/>
  <c r="AA45"/>
  <c r="W45"/>
  <c r="F45"/>
  <c r="B44"/>
  <c r="Q77" l="1"/>
  <c r="B6" i="12"/>
  <c r="C7" i="13"/>
  <c r="B4" i="10"/>
  <c r="D7" i="11"/>
  <c r="B6" i="1"/>
  <c r="E4" i="8"/>
  <c r="B4" i="12" l="1"/>
  <c r="J7" i="11" l="1"/>
  <c r="I7"/>
  <c r="C2" l="1"/>
  <c r="B2"/>
  <c r="D2"/>
  <c r="D5" i="16" l="1"/>
  <c r="C5"/>
  <c r="E5"/>
  <c r="E4"/>
  <c r="D4"/>
  <c r="C4"/>
  <c r="B7"/>
  <c r="B4"/>
  <c r="B6" i="14"/>
  <c r="B5" i="15"/>
  <c r="B4"/>
  <c r="F7"/>
  <c r="B7"/>
  <c r="G7"/>
  <c r="N7"/>
  <c r="M7"/>
  <c r="L7"/>
  <c r="K7"/>
  <c r="J7"/>
  <c r="I7"/>
  <c r="H7"/>
  <c r="E7"/>
  <c r="C4" i="13" l="1"/>
  <c r="D4"/>
  <c r="B4"/>
  <c r="C3"/>
  <c r="B3"/>
  <c r="B7"/>
  <c r="D3"/>
  <c r="F7"/>
  <c r="E7"/>
  <c r="D7"/>
  <c r="D1" i="11"/>
  <c r="C1"/>
  <c r="B1"/>
  <c r="C7"/>
  <c r="K7"/>
  <c r="H7"/>
  <c r="G7"/>
  <c r="F7"/>
  <c r="E7"/>
  <c r="B7"/>
  <c r="B6" i="10"/>
  <c r="D4" i="8"/>
  <c r="C4"/>
  <c r="E3"/>
  <c r="E7"/>
  <c r="D3"/>
  <c r="C3"/>
  <c r="B7"/>
  <c r="G7"/>
  <c r="F7"/>
  <c r="D7"/>
  <c r="C7"/>
  <c r="B3"/>
  <c r="J6" i="4"/>
  <c r="I6"/>
  <c r="J5"/>
  <c r="I5"/>
  <c r="C4" i="7"/>
  <c r="B4"/>
  <c r="E6" i="4"/>
  <c r="D6"/>
  <c r="C6"/>
  <c r="B6"/>
  <c r="E5"/>
  <c r="D5"/>
  <c r="C5"/>
  <c r="B5"/>
  <c r="E4" i="3"/>
  <c r="D4"/>
  <c r="C4"/>
  <c r="B4"/>
  <c r="B4" i="1"/>
</calcChain>
</file>

<file path=xl/sharedStrings.xml><?xml version="1.0" encoding="utf-8"?>
<sst xmlns="http://schemas.openxmlformats.org/spreadsheetml/2006/main" count="363" uniqueCount="152">
  <si>
    <t>날짜</t>
    <phoneticPr fontId="1" type="noConversion"/>
  </si>
  <si>
    <t>거래처</t>
    <phoneticPr fontId="1" type="noConversion"/>
  </si>
  <si>
    <t>금액</t>
    <phoneticPr fontId="1" type="noConversion"/>
  </si>
  <si>
    <t>비고</t>
    <phoneticPr fontId="1" type="noConversion"/>
  </si>
  <si>
    <t>기준년도</t>
    <phoneticPr fontId="1" type="noConversion"/>
  </si>
  <si>
    <t>기준월</t>
    <phoneticPr fontId="1" type="noConversion"/>
  </si>
  <si>
    <t>상호명</t>
    <phoneticPr fontId="1" type="noConversion"/>
  </si>
  <si>
    <t>사업자번호</t>
    <phoneticPr fontId="1" type="noConversion"/>
  </si>
  <si>
    <t>성명</t>
    <phoneticPr fontId="1" type="noConversion"/>
  </si>
  <si>
    <t>연락처</t>
    <phoneticPr fontId="1" type="noConversion"/>
  </si>
  <si>
    <t>주소</t>
    <phoneticPr fontId="1" type="noConversion"/>
  </si>
  <si>
    <t>구분</t>
    <phoneticPr fontId="1" type="noConversion"/>
  </si>
  <si>
    <t>날짜</t>
    <phoneticPr fontId="1" type="noConversion"/>
  </si>
  <si>
    <t>거래처</t>
    <phoneticPr fontId="1" type="noConversion"/>
  </si>
  <si>
    <t>비고</t>
    <phoneticPr fontId="1" type="noConversion"/>
  </si>
  <si>
    <t>매입액</t>
    <phoneticPr fontId="1" type="noConversion"/>
  </si>
  <si>
    <t>매출액</t>
    <phoneticPr fontId="1" type="noConversion"/>
  </si>
  <si>
    <t>매출</t>
  </si>
  <si>
    <t>*작업내역입력 검색조건</t>
    <phoneticPr fontId="1" type="noConversion"/>
  </si>
  <si>
    <t>내역</t>
    <phoneticPr fontId="1" type="noConversion"/>
  </si>
  <si>
    <t>지급액</t>
    <phoneticPr fontId="1" type="noConversion"/>
  </si>
  <si>
    <t>수금액</t>
    <phoneticPr fontId="1" type="noConversion"/>
  </si>
  <si>
    <t>*사용내역입력 검색조건</t>
    <phoneticPr fontId="1" type="noConversion"/>
  </si>
  <si>
    <t>매출</t>
    <phoneticPr fontId="1" type="noConversion"/>
  </si>
  <si>
    <t>합계</t>
  </si>
  <si>
    <t>거래처명</t>
    <phoneticPr fontId="1" type="noConversion"/>
  </si>
  <si>
    <t>구분</t>
    <phoneticPr fontId="1" type="noConversion"/>
  </si>
  <si>
    <t>날짜</t>
    <phoneticPr fontId="1" type="noConversion"/>
  </si>
  <si>
    <t>매입액</t>
    <phoneticPr fontId="1" type="noConversion"/>
  </si>
  <si>
    <t>사용내역</t>
    <phoneticPr fontId="1" type="noConversion"/>
  </si>
  <si>
    <t>거래처별 미수금/미지급금 현황</t>
    <phoneticPr fontId="1" type="noConversion"/>
  </si>
  <si>
    <t>거래처명</t>
    <phoneticPr fontId="1" type="noConversion"/>
  </si>
  <si>
    <t>미수금</t>
    <phoneticPr fontId="1" type="noConversion"/>
  </si>
  <si>
    <t>미지급금</t>
    <phoneticPr fontId="1" type="noConversion"/>
  </si>
  <si>
    <t>가감액</t>
    <phoneticPr fontId="1" type="noConversion"/>
  </si>
  <si>
    <t>※ +는 가감미수금, -는 가감미지급금</t>
    <phoneticPr fontId="1" type="noConversion"/>
  </si>
  <si>
    <t>기준일자</t>
    <phoneticPr fontId="1" type="noConversion"/>
  </si>
  <si>
    <t>등록번호</t>
  </si>
  <si>
    <t>사 업 장</t>
  </si>
  <si>
    <t>작성일자</t>
    <phoneticPr fontId="1" type="noConversion"/>
  </si>
  <si>
    <t>거래기간</t>
    <phoneticPr fontId="1" type="noConversion"/>
  </si>
  <si>
    <t>거래처명</t>
    <phoneticPr fontId="1" type="noConversion"/>
  </si>
  <si>
    <t>매출</t>
    <phoneticPr fontId="1" type="noConversion"/>
  </si>
  <si>
    <t>매입</t>
  </si>
  <si>
    <t>1일</t>
  </si>
  <si>
    <t>0.5일</t>
  </si>
  <si>
    <t>0.5일</t>
    <phoneticPr fontId="1" type="noConversion"/>
  </si>
  <si>
    <t>과태료</t>
    <phoneticPr fontId="1" type="noConversion"/>
  </si>
  <si>
    <t>계좌번호</t>
    <phoneticPr fontId="1" type="noConversion"/>
  </si>
  <si>
    <t>예금주</t>
    <phoneticPr fontId="1" type="noConversion"/>
  </si>
  <si>
    <t>지급액</t>
    <phoneticPr fontId="1" type="noConversion"/>
  </si>
  <si>
    <t>수금액</t>
    <phoneticPr fontId="1" type="noConversion"/>
  </si>
  <si>
    <t>비즈폼</t>
  </si>
  <si>
    <t>비즈폼</t>
    <phoneticPr fontId="1" type="noConversion"/>
  </si>
  <si>
    <t>이지분개</t>
  </si>
  <si>
    <t>이지분개</t>
    <phoneticPr fontId="1" type="noConversion"/>
  </si>
  <si>
    <t>비즈빌</t>
  </si>
  <si>
    <t>비즈빌</t>
    <phoneticPr fontId="1" type="noConversion"/>
  </si>
  <si>
    <t>비즈딕</t>
  </si>
  <si>
    <t>비즈딕</t>
    <phoneticPr fontId="1" type="noConversion"/>
  </si>
  <si>
    <t>605-81-38178</t>
    <phoneticPr fontId="1" type="noConversion"/>
  </si>
  <si>
    <t>이○○</t>
    <phoneticPr fontId="1" type="noConversion"/>
  </si>
  <si>
    <t>김○○</t>
    <phoneticPr fontId="1" type="noConversion"/>
  </si>
  <si>
    <t>강○○</t>
    <phoneticPr fontId="1" type="noConversion"/>
  </si>
  <si>
    <t>최○○</t>
    <phoneticPr fontId="1" type="noConversion"/>
  </si>
  <si>
    <t>000-7412-8521</t>
    <phoneticPr fontId="1" type="noConversion"/>
  </si>
  <si>
    <t>000-7412-8522</t>
  </si>
  <si>
    <t>000-7412-8523</t>
  </si>
  <si>
    <t>○○시 ○○구 ○○동 123-1</t>
    <phoneticPr fontId="1" type="noConversion"/>
  </si>
  <si>
    <t>○○시 ○○구 ○○동 123-2</t>
  </si>
  <si>
    <t>○○시 ○○구 ○○동 123-3</t>
  </si>
  <si>
    <t>○○시 ○○구 ○○동 123-4</t>
  </si>
  <si>
    <t>김○○</t>
    <phoneticPr fontId="1" type="noConversion"/>
  </si>
  <si>
    <t>123-12-1234567 국민</t>
    <phoneticPr fontId="1" type="noConversion"/>
  </si>
  <si>
    <t>장비명</t>
    <phoneticPr fontId="1" type="noConversion"/>
  </si>
  <si>
    <t>장비명</t>
    <phoneticPr fontId="1" type="noConversion"/>
  </si>
  <si>
    <t>구입일자</t>
    <phoneticPr fontId="1" type="noConversion"/>
  </si>
  <si>
    <t>연식</t>
    <phoneticPr fontId="1" type="noConversion"/>
  </si>
  <si>
    <t>관리자</t>
    <phoneticPr fontId="1" type="noConversion"/>
  </si>
  <si>
    <t>비고</t>
    <phoneticPr fontId="1" type="noConversion"/>
  </si>
  <si>
    <t>크레인</t>
  </si>
  <si>
    <t>크레인</t>
    <phoneticPr fontId="1" type="noConversion"/>
  </si>
  <si>
    <t>추레라</t>
  </si>
  <si>
    <t>추레라</t>
    <phoneticPr fontId="1" type="noConversion"/>
  </si>
  <si>
    <t>5톤 트럭</t>
  </si>
  <si>
    <t>5톤 트럭</t>
    <phoneticPr fontId="1" type="noConversion"/>
  </si>
  <si>
    <t>미니크레인</t>
  </si>
  <si>
    <t>미니크레인</t>
    <phoneticPr fontId="1" type="noConversion"/>
  </si>
  <si>
    <t>김○○</t>
    <phoneticPr fontId="1" type="noConversion"/>
  </si>
  <si>
    <t>대여기간</t>
    <phoneticPr fontId="1" type="noConversion"/>
  </si>
  <si>
    <t>이지엑셀</t>
  </si>
  <si>
    <t>이지엑셀</t>
    <phoneticPr fontId="1" type="noConversion"/>
  </si>
  <si>
    <t>1.5일</t>
  </si>
  <si>
    <t>1.5일</t>
    <phoneticPr fontId="1" type="noConversion"/>
  </si>
  <si>
    <t>지게차</t>
  </si>
  <si>
    <t>지게차</t>
    <phoneticPr fontId="1" type="noConversion"/>
  </si>
  <si>
    <t>과태료</t>
  </si>
  <si>
    <t>부품</t>
  </si>
  <si>
    <t>부품</t>
    <phoneticPr fontId="1" type="noConversion"/>
  </si>
  <si>
    <t>건설기계 수리비</t>
  </si>
  <si>
    <t>건설기계 수리비</t>
    <phoneticPr fontId="1" type="noConversion"/>
  </si>
  <si>
    <t>운송비</t>
  </si>
  <si>
    <t>운송비</t>
    <phoneticPr fontId="1" type="noConversion"/>
  </si>
  <si>
    <t>장비명</t>
    <phoneticPr fontId="1" type="noConversion"/>
  </si>
  <si>
    <t>거래처명</t>
    <phoneticPr fontId="1" type="noConversion"/>
  </si>
  <si>
    <t>대여기간</t>
    <phoneticPr fontId="1" type="noConversion"/>
  </si>
  <si>
    <t>장비명</t>
    <phoneticPr fontId="1" type="noConversion"/>
  </si>
  <si>
    <t>거 래 일 자</t>
    <phoneticPr fontId="25" type="noConversion"/>
  </si>
  <si>
    <t>거  래  명  세  서</t>
    <phoneticPr fontId="25" type="noConversion"/>
  </si>
  <si>
    <t>(공급받는자용)</t>
    <phoneticPr fontId="25" type="noConversion"/>
  </si>
  <si>
    <t>공급받는자</t>
    <phoneticPr fontId="25" type="noConversion"/>
  </si>
  <si>
    <t>상     호
(법인명)</t>
    <phoneticPr fontId="25" type="noConversion"/>
  </si>
  <si>
    <t>귀하</t>
    <phoneticPr fontId="25" type="noConversion"/>
  </si>
  <si>
    <t>공 급 자</t>
    <phoneticPr fontId="25" type="noConversion"/>
  </si>
  <si>
    <t>상     호</t>
  </si>
  <si>
    <t>성명</t>
  </si>
  <si>
    <t>주     소</t>
  </si>
  <si>
    <t>(법인명)</t>
  </si>
  <si>
    <t>전화번호</t>
    <phoneticPr fontId="25" type="noConversion"/>
  </si>
  <si>
    <t>합계금액</t>
    <phoneticPr fontId="25" type="noConversion"/>
  </si>
  <si>
    <t>전   화</t>
    <phoneticPr fontId="25" type="noConversion"/>
  </si>
  <si>
    <t>팩스</t>
    <phoneticPr fontId="25" type="noConversion"/>
  </si>
  <si>
    <t>월</t>
  </si>
  <si>
    <t>일</t>
  </si>
  <si>
    <t>합    계</t>
    <phoneticPr fontId="25" type="noConversion"/>
  </si>
  <si>
    <t>공급
가액</t>
    <phoneticPr fontId="25" type="noConversion"/>
  </si>
  <si>
    <t>세액</t>
    <phoneticPr fontId="25" type="noConversion"/>
  </si>
  <si>
    <t>합계
금액</t>
    <phoneticPr fontId="25" type="noConversion"/>
  </si>
  <si>
    <t>미수금</t>
    <phoneticPr fontId="25" type="noConversion"/>
  </si>
  <si>
    <t>인수자</t>
    <phoneticPr fontId="25" type="noConversion"/>
  </si>
  <si>
    <t>(공 급 자 용)</t>
    <phoneticPr fontId="25" type="noConversion"/>
  </si>
  <si>
    <t>비즈폼</t>
    <phoneticPr fontId="1" type="noConversion"/>
  </si>
  <si>
    <t>이○○</t>
    <phoneticPr fontId="1" type="noConversion"/>
  </si>
  <si>
    <t>000-7412-8521</t>
    <phoneticPr fontId="1" type="noConversion"/>
  </si>
  <si>
    <t>○○시 ○○구 ○○동 123</t>
    <phoneticPr fontId="1" type="noConversion"/>
  </si>
  <si>
    <t>팩스번호</t>
    <phoneticPr fontId="1" type="noConversion"/>
  </si>
  <si>
    <t>000-7412-0001</t>
    <phoneticPr fontId="1" type="noConversion"/>
  </si>
  <si>
    <t>000-7412-0002</t>
  </si>
  <si>
    <t>000-7412-0003</t>
  </si>
  <si>
    <t>000-7412-0004</t>
  </si>
  <si>
    <t>000-7412-8524</t>
  </si>
  <si>
    <t>팩스번호</t>
    <phoneticPr fontId="1" type="noConversion"/>
  </si>
  <si>
    <t>장비명</t>
    <phoneticPr fontId="1" type="noConversion"/>
  </si>
  <si>
    <t>대여기간</t>
    <phoneticPr fontId="1" type="noConversion"/>
  </si>
  <si>
    <t>공 급 가 액</t>
    <phoneticPr fontId="1" type="noConversion"/>
  </si>
  <si>
    <t>세   액</t>
    <phoneticPr fontId="1" type="noConversion"/>
  </si>
  <si>
    <t>비  고</t>
    <phoneticPr fontId="1" type="noConversion"/>
  </si>
  <si>
    <t>1일</t>
    <phoneticPr fontId="1" type="noConversion"/>
  </si>
  <si>
    <t>■ 자사정보</t>
    <phoneticPr fontId="25" type="noConversion"/>
  </si>
  <si>
    <t>■ 거래처목록</t>
    <phoneticPr fontId="25" type="noConversion"/>
  </si>
  <si>
    <t>■ 장비목록</t>
    <phoneticPr fontId="25" type="noConversion"/>
  </si>
  <si>
    <t>123-45-67890</t>
    <phoneticPr fontId="1" type="noConversion"/>
  </si>
</sst>
</file>

<file path=xl/styles.xml><?xml version="1.0" encoding="utf-8"?>
<styleSheet xmlns="http://schemas.openxmlformats.org/spreadsheetml/2006/main">
  <numFmts count="13">
    <numFmt numFmtId="42" formatCode="_-&quot;₩&quot;* #,##0_-;\-&quot;₩&quot;* #,##0_-;_-&quot;₩&quot;* &quot;-&quot;_-;_-@_-"/>
    <numFmt numFmtId="41" formatCode="_-* #,##0_-;\-* #,##0_-;_-* &quot;-&quot;_-;_-@_-"/>
    <numFmt numFmtId="176" formatCode="#,##0\ ;[Red]\-#,##0\ "/>
    <numFmt numFmtId="177" formatCode="[Blue]\+#,##0\ ;[Red]\-#,##0\ ;0\ "/>
    <numFmt numFmtId="178" formatCode="@&quot;일&quot;"/>
    <numFmt numFmtId="179" formatCode="yyyy&quot;년&quot;\ m&quot;월&quot;\ d&quot;일&quot;"/>
    <numFmt numFmtId="180" formatCode="&quot;₩&quot;\ #,###\ "/>
    <numFmt numFmtId="181" formatCode="0_ "/>
    <numFmt numFmtId="182" formatCode="#,###\ "/>
    <numFmt numFmtId="183" formatCode="&quot;₩&quot;#,##0"/>
    <numFmt numFmtId="184" formatCode="#,##0;[Red]#,##0"/>
    <numFmt numFmtId="185" formatCode="#,##0\ "/>
    <numFmt numFmtId="186" formatCode="&quot;₩&quot;\ #,##0\ "/>
  </numFmts>
  <fonts count="4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theme="1" tint="0.49998474074526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color indexed="17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17"/>
      <name val="맑은 고딕"/>
      <family val="3"/>
      <charset val="129"/>
    </font>
    <font>
      <b/>
      <sz val="20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indexed="17"/>
      <name val="맑은 고딕"/>
      <family val="3"/>
      <charset val="129"/>
    </font>
    <font>
      <sz val="9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3"/>
      <name val="맑은 고딕"/>
      <family val="3"/>
      <charset val="129"/>
    </font>
    <font>
      <i/>
      <sz val="10"/>
      <name val="맑은 고딕"/>
      <family val="3"/>
      <charset val="129"/>
    </font>
    <font>
      <b/>
      <sz val="16"/>
      <color indexed="17"/>
      <name val="맑은 고딕"/>
      <family val="3"/>
      <charset val="129"/>
    </font>
    <font>
      <sz val="9"/>
      <color indexed="57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medium">
        <color indexed="17"/>
      </left>
      <right/>
      <top style="medium">
        <color indexed="17"/>
      </top>
      <bottom style="hair">
        <color indexed="17"/>
      </bottom>
      <diagonal/>
    </border>
    <border>
      <left/>
      <right/>
      <top style="medium">
        <color indexed="17"/>
      </top>
      <bottom style="hair">
        <color indexed="17"/>
      </bottom>
      <diagonal/>
    </border>
    <border>
      <left/>
      <right style="hair">
        <color indexed="17"/>
      </right>
      <top style="medium">
        <color indexed="17"/>
      </top>
      <bottom style="hair">
        <color indexed="17"/>
      </bottom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 style="hair">
        <color indexed="17"/>
      </top>
      <bottom style="medium">
        <color indexed="17"/>
      </bottom>
      <diagonal/>
    </border>
    <border>
      <left/>
      <right/>
      <top style="hair">
        <color indexed="17"/>
      </top>
      <bottom style="medium">
        <color indexed="17"/>
      </bottom>
      <diagonal/>
    </border>
    <border>
      <left/>
      <right style="hair">
        <color indexed="17"/>
      </right>
      <top style="hair">
        <color indexed="17"/>
      </top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hair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/>
      <top style="medium">
        <color indexed="17"/>
      </top>
      <bottom/>
      <diagonal/>
    </border>
    <border>
      <left/>
      <right style="hair">
        <color indexed="17"/>
      </right>
      <top style="medium">
        <color indexed="17"/>
      </top>
      <bottom/>
      <diagonal/>
    </border>
    <border>
      <left style="hair">
        <color indexed="17"/>
      </left>
      <right style="hair">
        <color indexed="17"/>
      </right>
      <top style="medium">
        <color indexed="17"/>
      </top>
      <bottom/>
      <diagonal/>
    </border>
    <border>
      <left style="hair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/>
      <top/>
      <bottom style="hair">
        <color indexed="17"/>
      </bottom>
      <diagonal/>
    </border>
    <border>
      <left/>
      <right/>
      <top/>
      <bottom style="hair">
        <color indexed="17"/>
      </bottom>
      <diagonal/>
    </border>
    <border>
      <left/>
      <right style="hair">
        <color indexed="17"/>
      </right>
      <top/>
      <bottom style="hair">
        <color indexed="17"/>
      </bottom>
      <diagonal/>
    </border>
    <border>
      <left style="hair">
        <color indexed="17"/>
      </left>
      <right style="hair">
        <color indexed="17"/>
      </right>
      <top/>
      <bottom style="hair">
        <color indexed="17"/>
      </bottom>
      <diagonal/>
    </border>
    <border>
      <left style="hair">
        <color indexed="17"/>
      </left>
      <right style="medium">
        <color indexed="17"/>
      </right>
      <top/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/>
      <top style="hair">
        <color indexed="17"/>
      </top>
      <bottom/>
      <diagonal/>
    </border>
    <border>
      <left/>
      <right/>
      <top style="hair">
        <color indexed="17"/>
      </top>
      <bottom/>
      <diagonal/>
    </border>
    <border>
      <left/>
      <right style="hair">
        <color indexed="17"/>
      </right>
      <top style="hair">
        <color indexed="17"/>
      </top>
      <bottom/>
      <diagonal/>
    </border>
    <border>
      <left/>
      <right style="medium">
        <color indexed="17"/>
      </right>
      <top style="hair">
        <color indexed="17"/>
      </top>
      <bottom/>
      <diagonal/>
    </border>
    <border>
      <left/>
      <right style="medium">
        <color indexed="17"/>
      </right>
      <top/>
      <bottom style="hair">
        <color indexed="17"/>
      </bottom>
      <diagonal/>
    </border>
    <border>
      <left style="hair">
        <color indexed="17"/>
      </left>
      <right style="medium">
        <color indexed="17"/>
      </right>
      <top style="hair">
        <color indexed="17"/>
      </top>
      <bottom style="hair">
        <color indexed="17"/>
      </bottom>
      <diagonal/>
    </border>
    <border>
      <left style="medium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/>
      <top/>
      <bottom style="medium">
        <color indexed="17"/>
      </bottom>
      <diagonal/>
    </border>
    <border>
      <left/>
      <right style="hair">
        <color indexed="17"/>
      </right>
      <top/>
      <bottom style="medium">
        <color indexed="17"/>
      </bottom>
      <diagonal/>
    </border>
    <border>
      <left style="hair">
        <color indexed="17"/>
      </left>
      <right style="hair">
        <color indexed="17"/>
      </right>
      <top/>
      <bottom style="medium">
        <color indexed="17"/>
      </bottom>
      <diagonal/>
    </border>
    <border>
      <left style="hair">
        <color indexed="17"/>
      </left>
      <right style="medium">
        <color indexed="17"/>
      </right>
      <top style="hair">
        <color indexed="17"/>
      </top>
      <bottom/>
      <diagonal/>
    </border>
    <border>
      <left style="medium">
        <color indexed="17"/>
      </left>
      <right style="hair">
        <color indexed="17"/>
      </right>
      <top style="medium">
        <color indexed="17"/>
      </top>
      <bottom style="medium">
        <color indexed="17"/>
      </bottom>
      <diagonal/>
    </border>
    <border>
      <left style="hair">
        <color indexed="17"/>
      </left>
      <right style="hair">
        <color indexed="17"/>
      </right>
      <top style="medium">
        <color indexed="17"/>
      </top>
      <bottom style="medium">
        <color indexed="17"/>
      </bottom>
      <diagonal/>
    </border>
    <border>
      <left style="hair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hair">
        <color indexed="17"/>
      </left>
      <right style="medium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medium">
        <color indexed="17"/>
      </bottom>
      <diagonal/>
    </border>
    <border>
      <left style="hair">
        <color indexed="17"/>
      </left>
      <right style="medium">
        <color indexed="17"/>
      </right>
      <top style="hair">
        <color indexed="17"/>
      </top>
      <bottom style="medium">
        <color indexed="17"/>
      </bottom>
      <diagonal/>
    </border>
    <border>
      <left style="medium">
        <color indexed="17"/>
      </left>
      <right style="hair">
        <color indexed="17"/>
      </right>
      <top style="hair">
        <color indexed="17"/>
      </top>
      <bottom style="medium">
        <color indexed="17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</cellStyleXfs>
  <cellXfs count="27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41" fontId="0" fillId="0" borderId="5" xfId="1" applyFont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0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14" fontId="3" fillId="0" borderId="0" xfId="0" applyNumberFormat="1" applyFont="1">
      <alignment vertical="center"/>
    </xf>
    <xf numFmtId="178" fontId="0" fillId="0" borderId="5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14" fontId="18" fillId="0" borderId="5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/>
    </xf>
    <xf numFmtId="41" fontId="18" fillId="0" borderId="5" xfId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41" fontId="18" fillId="0" borderId="0" xfId="1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41" fontId="10" fillId="0" borderId="5" xfId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0" fontId="20" fillId="6" borderId="5" xfId="0" applyFont="1" applyFill="1" applyBorder="1" applyAlignment="1">
      <alignment horizontal="center" vertical="center"/>
    </xf>
    <xf numFmtId="0" fontId="5" fillId="6" borderId="5" xfId="0" applyNumberFormat="1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14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center"/>
    </xf>
    <xf numFmtId="41" fontId="10" fillId="0" borderId="5" xfId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49" fontId="10" fillId="0" borderId="0" xfId="0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vertical="center" shrinkToFit="1"/>
    </xf>
    <xf numFmtId="14" fontId="10" fillId="0" borderId="0" xfId="0" applyNumberFormat="1" applyFont="1" applyAlignment="1">
      <alignment horizontal="center" vertical="center" shrinkToFit="1"/>
    </xf>
    <xf numFmtId="0" fontId="10" fillId="0" borderId="0" xfId="0" applyNumberFormat="1" applyFont="1" applyAlignment="1">
      <alignment horizontal="center" vertical="center" shrinkToFit="1"/>
    </xf>
    <xf numFmtId="0" fontId="10" fillId="0" borderId="0" xfId="0" applyFont="1" applyAlignment="1">
      <alignment horizontal="left" vertical="center" indent="1" shrinkToFit="1"/>
    </xf>
    <xf numFmtId="176" fontId="10" fillId="0" borderId="0" xfId="0" applyNumberFormat="1" applyFont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3" fillId="0" borderId="0" xfId="0" applyFont="1" applyFill="1" applyBorder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41" fontId="0" fillId="0" borderId="0" xfId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3" fillId="0" borderId="0" xfId="2" applyFont="1">
      <alignment vertical="center"/>
    </xf>
    <xf numFmtId="0" fontId="24" fillId="0" borderId="12" xfId="2" applyFont="1" applyBorder="1" applyAlignment="1">
      <alignment horizontal="center" vertical="center" wrapText="1" shrinkToFit="1"/>
    </xf>
    <xf numFmtId="0" fontId="24" fillId="0" borderId="12" xfId="2" applyFont="1" applyBorder="1" applyAlignment="1">
      <alignment horizontal="right" vertical="center" wrapText="1" shrinkToFit="1"/>
    </xf>
    <xf numFmtId="0" fontId="24" fillId="0" borderId="13" xfId="2" applyFont="1" applyBorder="1" applyAlignment="1">
      <alignment horizontal="right" vertical="center" wrapText="1" shrinkToFit="1"/>
    </xf>
    <xf numFmtId="0" fontId="23" fillId="0" borderId="0" xfId="2" applyFont="1" applyProtection="1">
      <alignment vertical="center"/>
    </xf>
    <xf numFmtId="0" fontId="27" fillId="0" borderId="0" xfId="2" applyFont="1" applyFill="1" applyBorder="1" applyAlignment="1" applyProtection="1">
      <alignment vertical="center"/>
    </xf>
    <xf numFmtId="0" fontId="28" fillId="0" borderId="0" xfId="2" applyFont="1" applyFill="1" applyBorder="1" applyAlignment="1" applyProtection="1">
      <alignment vertical="center"/>
    </xf>
    <xf numFmtId="0" fontId="28" fillId="0" borderId="0" xfId="2" applyFont="1" applyFill="1" applyBorder="1" applyAlignment="1">
      <alignment vertical="center"/>
    </xf>
    <xf numFmtId="0" fontId="29" fillId="0" borderId="0" xfId="2" applyFont="1">
      <alignment vertical="center"/>
    </xf>
    <xf numFmtId="0" fontId="23" fillId="0" borderId="0" xfId="2" applyFont="1" applyFill="1" applyBorder="1" applyAlignment="1" applyProtection="1">
      <alignment vertical="center"/>
    </xf>
    <xf numFmtId="0" fontId="23" fillId="0" borderId="0" xfId="2" applyFont="1" applyFill="1" applyBorder="1" applyAlignment="1">
      <alignment vertical="center"/>
    </xf>
    <xf numFmtId="0" fontId="36" fillId="0" borderId="0" xfId="2" applyFont="1" applyFill="1" applyBorder="1" applyProtection="1">
      <alignment vertical="center"/>
    </xf>
    <xf numFmtId="0" fontId="23" fillId="0" borderId="0" xfId="2" applyFont="1" applyFill="1" applyBorder="1" applyProtection="1">
      <alignment vertical="center"/>
    </xf>
    <xf numFmtId="0" fontId="23" fillId="0" borderId="0" xfId="2" applyFont="1" applyFill="1" applyBorder="1">
      <alignment vertical="center"/>
    </xf>
    <xf numFmtId="0" fontId="24" fillId="0" borderId="44" xfId="2" applyFont="1" applyBorder="1" applyAlignment="1">
      <alignment horizontal="left" vertical="center" wrapText="1" shrinkToFit="1"/>
    </xf>
    <xf numFmtId="0" fontId="24" fillId="0" borderId="45" xfId="2" applyFont="1" applyBorder="1" applyAlignment="1">
      <alignment horizontal="left" vertical="center" wrapText="1" shrinkToFit="1"/>
    </xf>
    <xf numFmtId="0" fontId="23" fillId="0" borderId="25" xfId="2" applyNumberFormat="1" applyFont="1" applyBorder="1" applyAlignment="1">
      <alignment horizontal="center" vertical="center" wrapText="1" shrinkToFit="1"/>
    </xf>
    <xf numFmtId="181" fontId="23" fillId="0" borderId="26" xfId="2" applyNumberFormat="1" applyFont="1" applyBorder="1" applyAlignment="1">
      <alignment horizontal="center" vertical="center" wrapText="1" shrinkToFit="1"/>
    </xf>
    <xf numFmtId="181" fontId="23" fillId="0" borderId="25" xfId="2" applyNumberFormat="1" applyFont="1" applyBorder="1" applyAlignment="1">
      <alignment horizontal="center" vertical="center" wrapText="1" shrinkToFit="1"/>
    </xf>
    <xf numFmtId="0" fontId="38" fillId="0" borderId="0" xfId="2" applyFont="1">
      <alignment vertical="center"/>
    </xf>
    <xf numFmtId="0" fontId="40" fillId="0" borderId="12" xfId="2" applyFont="1" applyBorder="1" applyAlignment="1">
      <alignment horizontal="center" vertical="center" wrapText="1" shrinkToFit="1"/>
    </xf>
    <xf numFmtId="184" fontId="23" fillId="0" borderId="12" xfId="2" applyNumberFormat="1" applyFont="1" applyBorder="1" applyAlignment="1">
      <alignment horizontal="right" vertical="center" wrapText="1" shrinkToFit="1"/>
    </xf>
    <xf numFmtId="3" fontId="23" fillId="0" borderId="12" xfId="2" applyNumberFormat="1" applyFont="1" applyBorder="1" applyAlignment="1">
      <alignment horizontal="right" vertical="center" wrapText="1" shrinkToFit="1"/>
    </xf>
    <xf numFmtId="3" fontId="28" fillId="0" borderId="12" xfId="4" applyNumberFormat="1" applyFont="1" applyBorder="1" applyAlignment="1">
      <alignment horizontal="right" vertical="center" wrapText="1" shrinkToFit="1"/>
    </xf>
    <xf numFmtId="183" fontId="40" fillId="0" borderId="12" xfId="4" applyNumberFormat="1" applyFont="1" applyBorder="1" applyAlignment="1">
      <alignment horizontal="center" vertical="center" wrapText="1" shrinkToFit="1"/>
    </xf>
    <xf numFmtId="0" fontId="35" fillId="0" borderId="12" xfId="2" applyFont="1" applyBorder="1" applyAlignment="1">
      <alignment horizontal="center" vertical="center" wrapText="1" shrinkToFit="1"/>
    </xf>
    <xf numFmtId="0" fontId="40" fillId="0" borderId="12" xfId="2" applyFont="1" applyBorder="1" applyAlignment="1">
      <alignment vertical="center" wrapText="1" shrinkToFit="1"/>
    </xf>
    <xf numFmtId="183" fontId="41" fillId="0" borderId="12" xfId="2" applyNumberFormat="1" applyFont="1" applyBorder="1" applyAlignment="1">
      <alignment horizontal="center" vertical="center" wrapText="1" shrinkToFit="1"/>
    </xf>
    <xf numFmtId="181" fontId="23" fillId="0" borderId="20" xfId="2" applyNumberFormat="1" applyFont="1" applyBorder="1" applyAlignment="1">
      <alignment horizontal="center" vertical="center" wrapText="1" shrinkToFit="1"/>
    </xf>
    <xf numFmtId="0" fontId="11" fillId="2" borderId="5" xfId="0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4" xfId="0" applyFont="1" applyBorder="1" applyAlignment="1">
      <alignment horizontal="left" vertical="center"/>
    </xf>
    <xf numFmtId="0" fontId="0" fillId="0" borderId="5" xfId="0" applyBorder="1">
      <alignment vertical="center"/>
    </xf>
    <xf numFmtId="0" fontId="23" fillId="0" borderId="19" xfId="2" applyNumberFormat="1" applyFont="1" applyBorder="1" applyAlignment="1">
      <alignment horizontal="center" vertical="center" wrapText="1" shrinkToFit="1"/>
    </xf>
    <xf numFmtId="0" fontId="42" fillId="0" borderId="0" xfId="0" applyFont="1">
      <alignment vertical="center"/>
    </xf>
    <xf numFmtId="0" fontId="42" fillId="0" borderId="0" xfId="0" applyFont="1" applyAlignment="1"/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>
      <alignment horizontal="center" vertical="center"/>
    </xf>
    <xf numFmtId="0" fontId="11" fillId="2" borderId="51" xfId="0" applyFont="1" applyFill="1" applyBorder="1" applyAlignment="1">
      <alignment horizontal="center" vertical="center"/>
    </xf>
    <xf numFmtId="0" fontId="11" fillId="2" borderId="52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left" vertical="center"/>
    </xf>
    <xf numFmtId="0" fontId="3" fillId="0" borderId="56" xfId="0" applyFont="1" applyBorder="1" applyAlignment="1">
      <alignment horizontal="left" vertical="center"/>
    </xf>
    <xf numFmtId="0" fontId="3" fillId="0" borderId="57" xfId="0" applyFont="1" applyBorder="1" applyAlignment="1">
      <alignment horizontal="left" vertical="center"/>
    </xf>
    <xf numFmtId="181" fontId="39" fillId="0" borderId="50" xfId="2" applyNumberFormat="1" applyFont="1" applyBorder="1" applyAlignment="1">
      <alignment horizontal="center" vertical="center" wrapText="1" shrinkToFit="1"/>
    </xf>
    <xf numFmtId="181" fontId="39" fillId="0" borderId="48" xfId="2" applyNumberFormat="1" applyFont="1" applyBorder="1" applyAlignment="1">
      <alignment horizontal="center" vertical="center" wrapText="1" shrinkToFit="1"/>
    </xf>
    <xf numFmtId="185" fontId="28" fillId="0" borderId="48" xfId="2" applyNumberFormat="1" applyFont="1" applyBorder="1" applyAlignment="1">
      <alignment horizontal="right" vertical="center" wrapText="1" shrinkToFit="1"/>
    </xf>
    <xf numFmtId="185" fontId="28" fillId="0" borderId="48" xfId="2" applyNumberFormat="1" applyFont="1" applyBorder="1" applyAlignment="1">
      <alignment horizontal="right" vertical="center" shrinkToFit="1"/>
    </xf>
    <xf numFmtId="182" fontId="28" fillId="0" borderId="48" xfId="2" applyNumberFormat="1" applyFont="1" applyBorder="1" applyAlignment="1">
      <alignment horizontal="center" vertical="center" shrinkToFit="1"/>
    </xf>
    <xf numFmtId="182" fontId="28" fillId="0" borderId="49" xfId="2" applyNumberFormat="1" applyFont="1" applyBorder="1" applyAlignment="1">
      <alignment horizontal="center" vertical="center" shrinkToFit="1"/>
    </xf>
    <xf numFmtId="3" fontId="28" fillId="0" borderId="21" xfId="4" applyNumberFormat="1" applyFont="1" applyBorder="1" applyAlignment="1">
      <alignment horizontal="center" vertical="center" shrinkToFit="1"/>
    </xf>
    <xf numFmtId="3" fontId="28" fillId="0" borderId="12" xfId="4" applyNumberFormat="1" applyFont="1" applyBorder="1" applyAlignment="1">
      <alignment horizontal="center" vertical="center" shrinkToFit="1"/>
    </xf>
    <xf numFmtId="3" fontId="28" fillId="0" borderId="22" xfId="4" applyNumberFormat="1" applyFont="1" applyBorder="1" applyAlignment="1">
      <alignment horizontal="center" vertical="center" shrinkToFit="1"/>
    </xf>
    <xf numFmtId="3" fontId="28" fillId="0" borderId="40" xfId="4" applyNumberFormat="1" applyFont="1" applyBorder="1" applyAlignment="1">
      <alignment horizontal="center" vertical="center" shrinkToFit="1"/>
    </xf>
    <xf numFmtId="3" fontId="28" fillId="0" borderId="17" xfId="4" applyNumberFormat="1" applyFont="1" applyBorder="1" applyAlignment="1">
      <alignment horizontal="center" vertical="center" shrinkToFit="1"/>
    </xf>
    <xf numFmtId="3" fontId="28" fillId="0" borderId="41" xfId="4" applyNumberFormat="1" applyFont="1" applyBorder="1" applyAlignment="1">
      <alignment horizontal="center" vertical="center" shrinkToFit="1"/>
    </xf>
    <xf numFmtId="183" fontId="40" fillId="0" borderId="23" xfId="4" applyNumberFormat="1" applyFont="1" applyBorder="1" applyAlignment="1">
      <alignment horizontal="center" vertical="center" wrapText="1" shrinkToFit="1"/>
    </xf>
    <xf numFmtId="183" fontId="40" fillId="0" borderId="42" xfId="4" applyNumberFormat="1" applyFont="1" applyBorder="1" applyAlignment="1">
      <alignment horizontal="center" vertical="center" wrapText="1" shrinkToFit="1"/>
    </xf>
    <xf numFmtId="182" fontId="35" fillId="0" borderId="21" xfId="2" applyNumberFormat="1" applyFont="1" applyBorder="1" applyAlignment="1">
      <alignment horizontal="center" vertical="center" shrinkToFit="1"/>
    </xf>
    <xf numFmtId="182" fontId="35" fillId="0" borderId="12" xfId="2" applyNumberFormat="1" applyFont="1" applyBorder="1" applyAlignment="1">
      <alignment horizontal="center" vertical="center" shrinkToFit="1"/>
    </xf>
    <xf numFmtId="182" fontId="35" fillId="0" borderId="40" xfId="2" applyNumberFormat="1" applyFont="1" applyBorder="1" applyAlignment="1">
      <alignment horizontal="center" vertical="center" shrinkToFit="1"/>
    </xf>
    <xf numFmtId="182" fontId="35" fillId="0" borderId="17" xfId="2" applyNumberFormat="1" applyFont="1" applyBorder="1" applyAlignment="1">
      <alignment horizontal="center" vertical="center" shrinkToFit="1"/>
    </xf>
    <xf numFmtId="183" fontId="40" fillId="0" borderId="21" xfId="2" applyNumberFormat="1" applyFont="1" applyBorder="1" applyAlignment="1">
      <alignment vertical="center" wrapText="1" shrinkToFit="1"/>
    </xf>
    <xf numFmtId="0" fontId="40" fillId="0" borderId="22" xfId="2" applyFont="1" applyBorder="1" applyAlignment="1">
      <alignment vertical="center" wrapText="1" shrinkToFit="1"/>
    </xf>
    <xf numFmtId="0" fontId="40" fillId="0" borderId="40" xfId="2" applyFont="1" applyBorder="1" applyAlignment="1">
      <alignment vertical="center" wrapText="1" shrinkToFit="1"/>
    </xf>
    <xf numFmtId="0" fontId="40" fillId="0" borderId="41" xfId="2" applyFont="1" applyBorder="1" applyAlignment="1">
      <alignment vertical="center" wrapText="1" shrinkToFit="1"/>
    </xf>
    <xf numFmtId="183" fontId="41" fillId="0" borderId="21" xfId="2" applyNumberFormat="1" applyFont="1" applyBorder="1" applyAlignment="1">
      <alignment horizontal="center" vertical="center" wrapText="1" shrinkToFit="1"/>
    </xf>
    <xf numFmtId="183" fontId="41" fillId="0" borderId="12" xfId="2" applyNumberFormat="1" applyFont="1" applyBorder="1" applyAlignment="1">
      <alignment horizontal="center" vertical="center" wrapText="1" shrinkToFit="1"/>
    </xf>
    <xf numFmtId="183" fontId="41" fillId="0" borderId="13" xfId="2" applyNumberFormat="1" applyFont="1" applyBorder="1" applyAlignment="1">
      <alignment horizontal="center" vertical="center" wrapText="1" shrinkToFit="1"/>
    </xf>
    <xf numFmtId="183" fontId="41" fillId="0" borderId="40" xfId="2" applyNumberFormat="1" applyFont="1" applyBorder="1" applyAlignment="1">
      <alignment horizontal="center" vertical="center" wrapText="1" shrinkToFit="1"/>
    </xf>
    <xf numFmtId="183" fontId="41" fillId="0" borderId="17" xfId="2" applyNumberFormat="1" applyFont="1" applyBorder="1" applyAlignment="1">
      <alignment horizontal="center" vertical="center" wrapText="1" shrinkToFit="1"/>
    </xf>
    <xf numFmtId="183" fontId="41" fillId="0" borderId="18" xfId="2" applyNumberFormat="1" applyFont="1" applyBorder="1" applyAlignment="1">
      <alignment horizontal="center" vertical="center" wrapText="1" shrinkToFit="1"/>
    </xf>
    <xf numFmtId="185" fontId="23" fillId="0" borderId="26" xfId="2" applyNumberFormat="1" applyFont="1" applyBorder="1" applyAlignment="1">
      <alignment horizontal="right" vertical="center" shrinkToFit="1"/>
    </xf>
    <xf numFmtId="182" fontId="23" fillId="0" borderId="26" xfId="2" applyNumberFormat="1" applyFont="1" applyBorder="1" applyAlignment="1">
      <alignment horizontal="center" vertical="center" shrinkToFit="1"/>
    </xf>
    <xf numFmtId="182" fontId="23" fillId="0" borderId="38" xfId="2" applyNumberFormat="1" applyFont="1" applyBorder="1" applyAlignment="1">
      <alignment horizontal="center" vertical="center" shrinkToFit="1"/>
    </xf>
    <xf numFmtId="0" fontId="23" fillId="0" borderId="26" xfId="2" applyFont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/>
    </xf>
    <xf numFmtId="0" fontId="24" fillId="0" borderId="45" xfId="2" applyFont="1" applyBorder="1" applyAlignment="1">
      <alignment horizontal="center" vertical="center"/>
    </xf>
    <xf numFmtId="0" fontId="24" fillId="0" borderId="46" xfId="2" applyFont="1" applyBorder="1" applyAlignment="1">
      <alignment horizontal="center" vertical="center"/>
    </xf>
    <xf numFmtId="0" fontId="40" fillId="0" borderId="19" xfId="2" applyFont="1" applyBorder="1" applyAlignment="1">
      <alignment horizontal="center" vertical="center" wrapText="1" shrinkToFit="1"/>
    </xf>
    <xf numFmtId="0" fontId="40" fillId="0" borderId="20" xfId="2" applyFont="1" applyBorder="1" applyAlignment="1">
      <alignment horizontal="center" vertical="center" wrapText="1" shrinkToFit="1"/>
    </xf>
    <xf numFmtId="0" fontId="40" fillId="0" borderId="50" xfId="2" applyFont="1" applyBorder="1" applyAlignment="1">
      <alignment horizontal="center" vertical="center" wrapText="1" shrinkToFit="1"/>
    </xf>
    <xf numFmtId="0" fontId="40" fillId="0" borderId="48" xfId="2" applyFont="1" applyBorder="1" applyAlignment="1">
      <alignment horizontal="center" vertical="center" wrapText="1" shrinkToFit="1"/>
    </xf>
    <xf numFmtId="3" fontId="23" fillId="0" borderId="21" xfId="2" applyNumberFormat="1" applyFont="1" applyBorder="1" applyAlignment="1">
      <alignment horizontal="center" vertical="center" shrinkToFit="1"/>
    </xf>
    <xf numFmtId="3" fontId="23" fillId="0" borderId="12" xfId="2" applyNumberFormat="1" applyFont="1" applyBorder="1" applyAlignment="1">
      <alignment horizontal="center" vertical="center" shrinkToFit="1"/>
    </xf>
    <xf numFmtId="3" fontId="23" fillId="0" borderId="22" xfId="2" applyNumberFormat="1" applyFont="1" applyBorder="1" applyAlignment="1">
      <alignment horizontal="center" vertical="center" shrinkToFit="1"/>
    </xf>
    <xf numFmtId="3" fontId="23" fillId="0" borderId="40" xfId="2" applyNumberFormat="1" applyFont="1" applyBorder="1" applyAlignment="1">
      <alignment horizontal="center" vertical="center" shrinkToFit="1"/>
    </xf>
    <xf numFmtId="3" fontId="23" fillId="0" borderId="17" xfId="2" applyNumberFormat="1" applyFont="1" applyBorder="1" applyAlignment="1">
      <alignment horizontal="center" vertical="center" shrinkToFit="1"/>
    </xf>
    <xf numFmtId="3" fontId="23" fillId="0" borderId="41" xfId="2" applyNumberFormat="1" applyFont="1" applyBorder="1" applyAlignment="1">
      <alignment horizontal="center" vertical="center" shrinkToFit="1"/>
    </xf>
    <xf numFmtId="180" fontId="37" fillId="0" borderId="33" xfId="2" applyNumberFormat="1" applyFont="1" applyBorder="1" applyAlignment="1">
      <alignment horizontal="right" vertical="center" shrinkToFit="1"/>
    </xf>
    <xf numFmtId="180" fontId="37" fillId="0" borderId="34" xfId="2" applyNumberFormat="1" applyFont="1" applyBorder="1" applyAlignment="1">
      <alignment horizontal="right" vertical="center" shrinkToFit="1"/>
    </xf>
    <xf numFmtId="180" fontId="37" fillId="0" borderId="35" xfId="2" applyNumberFormat="1" applyFont="1" applyBorder="1" applyAlignment="1">
      <alignment horizontal="right" vertical="center" shrinkToFit="1"/>
    </xf>
    <xf numFmtId="180" fontId="37" fillId="0" borderId="40" xfId="2" applyNumberFormat="1" applyFont="1" applyBorder="1" applyAlignment="1">
      <alignment horizontal="right" vertical="center" shrinkToFit="1"/>
    </xf>
    <xf numFmtId="180" fontId="37" fillId="0" borderId="17" xfId="2" applyNumberFormat="1" applyFont="1" applyBorder="1" applyAlignment="1">
      <alignment horizontal="right" vertical="center" shrinkToFit="1"/>
    </xf>
    <xf numFmtId="180" fontId="37" fillId="0" borderId="41" xfId="2" applyNumberFormat="1" applyFont="1" applyBorder="1" applyAlignment="1">
      <alignment horizontal="right" vertical="center" shrinkToFit="1"/>
    </xf>
    <xf numFmtId="0" fontId="31" fillId="0" borderId="26" xfId="2" applyFont="1" applyBorder="1" applyAlignment="1">
      <alignment horizontal="center" vertical="center" wrapText="1" shrinkToFit="1"/>
    </xf>
    <xf numFmtId="0" fontId="31" fillId="0" borderId="32" xfId="2" applyFont="1" applyBorder="1" applyAlignment="1">
      <alignment horizontal="center" vertical="center" wrapText="1" shrinkToFit="1"/>
    </xf>
    <xf numFmtId="0" fontId="23" fillId="0" borderId="26" xfId="2" applyFont="1" applyBorder="1" applyAlignment="1">
      <alignment horizontal="center" vertical="center" wrapText="1" shrinkToFit="1"/>
    </xf>
    <xf numFmtId="0" fontId="23" fillId="0" borderId="32" xfId="2" applyFont="1" applyBorder="1" applyAlignment="1">
      <alignment horizontal="center" vertical="center" wrapText="1" shrinkToFit="1"/>
    </xf>
    <xf numFmtId="0" fontId="24" fillId="0" borderId="32" xfId="2" applyFont="1" applyBorder="1" applyAlignment="1">
      <alignment horizontal="center" vertical="center" wrapText="1" shrinkToFit="1"/>
    </xf>
    <xf numFmtId="0" fontId="24" fillId="0" borderId="42" xfId="2" applyFont="1" applyBorder="1" applyAlignment="1">
      <alignment horizontal="center" vertical="center" wrapText="1" shrinkToFit="1"/>
    </xf>
    <xf numFmtId="0" fontId="23" fillId="0" borderId="38" xfId="2" applyFont="1" applyBorder="1" applyAlignment="1">
      <alignment horizontal="center" vertical="center" wrapText="1" shrinkToFit="1"/>
    </xf>
    <xf numFmtId="0" fontId="23" fillId="0" borderId="43" xfId="2" applyFont="1" applyBorder="1" applyAlignment="1">
      <alignment horizontal="center" vertical="center" wrapText="1" shrinkToFit="1"/>
    </xf>
    <xf numFmtId="0" fontId="23" fillId="0" borderId="20" xfId="2" applyFont="1" applyBorder="1" applyAlignment="1">
      <alignment horizontal="center" vertical="center" shrinkToFit="1"/>
    </xf>
    <xf numFmtId="3" fontId="23" fillId="0" borderId="20" xfId="2" applyNumberFormat="1" applyFont="1" applyBorder="1" applyAlignment="1">
      <alignment horizontal="center" vertical="center" shrinkToFit="1"/>
    </xf>
    <xf numFmtId="185" fontId="23" fillId="0" borderId="20" xfId="2" applyNumberFormat="1" applyFont="1" applyBorder="1" applyAlignment="1">
      <alignment horizontal="right" vertical="center" shrinkToFit="1"/>
    </xf>
    <xf numFmtId="182" fontId="23" fillId="0" borderId="20" xfId="2" applyNumberFormat="1" applyFont="1" applyBorder="1" applyAlignment="1">
      <alignment horizontal="center" vertical="center" shrinkToFit="1"/>
    </xf>
    <xf numFmtId="182" fontId="23" fillId="0" borderId="47" xfId="2" applyNumberFormat="1" applyFont="1" applyBorder="1" applyAlignment="1">
      <alignment horizontal="center" vertical="center" shrinkToFit="1"/>
    </xf>
    <xf numFmtId="0" fontId="32" fillId="0" borderId="33" xfId="2" applyFont="1" applyBorder="1" applyAlignment="1">
      <alignment horizontal="center" vertical="center" wrapText="1" shrinkToFit="1"/>
    </xf>
    <xf numFmtId="0" fontId="32" fillId="0" borderId="34" xfId="2" applyFont="1" applyBorder="1" applyAlignment="1">
      <alignment horizontal="center" vertical="center" wrapText="1" shrinkToFit="1"/>
    </xf>
    <xf numFmtId="0" fontId="32" fillId="0" borderId="35" xfId="2" applyFont="1" applyBorder="1" applyAlignment="1">
      <alignment horizontal="center" vertical="center" wrapText="1" shrinkToFit="1"/>
    </xf>
    <xf numFmtId="0" fontId="32" fillId="0" borderId="27" xfId="2" applyFont="1" applyBorder="1" applyAlignment="1">
      <alignment horizontal="center" vertical="center" wrapText="1" shrinkToFit="1"/>
    </xf>
    <xf numFmtId="0" fontId="32" fillId="0" borderId="28" xfId="2" applyFont="1" applyBorder="1" applyAlignment="1">
      <alignment horizontal="center" vertical="center" wrapText="1" shrinkToFit="1"/>
    </xf>
    <xf numFmtId="0" fontId="32" fillId="0" borderId="29" xfId="2" applyFont="1" applyBorder="1" applyAlignment="1">
      <alignment horizontal="center" vertical="center" wrapText="1" shrinkToFit="1"/>
    </xf>
    <xf numFmtId="0" fontId="24" fillId="0" borderId="26" xfId="2" applyFont="1" applyBorder="1" applyAlignment="1">
      <alignment horizontal="center" vertical="center" textRotation="255" wrapText="1" shrinkToFit="1"/>
    </xf>
    <xf numFmtId="0" fontId="28" fillId="0" borderId="33" xfId="2" applyFont="1" applyBorder="1" applyAlignment="1">
      <alignment horizontal="center" vertical="center" wrapText="1" shrinkToFit="1"/>
    </xf>
    <xf numFmtId="0" fontId="28" fillId="0" borderId="34" xfId="2" applyFont="1" applyBorder="1" applyAlignment="1">
      <alignment horizontal="center" vertical="center" wrapText="1" shrinkToFit="1"/>
    </xf>
    <xf numFmtId="0" fontId="28" fillId="0" borderId="36" xfId="2" applyFont="1" applyBorder="1" applyAlignment="1">
      <alignment horizontal="center" vertical="center" wrapText="1" shrinkToFit="1"/>
    </xf>
    <xf numFmtId="0" fontId="28" fillId="0" borderId="27" xfId="2" applyFont="1" applyBorder="1" applyAlignment="1">
      <alignment horizontal="center" vertical="center" wrapText="1" shrinkToFit="1"/>
    </xf>
    <xf numFmtId="0" fontId="28" fillId="0" borderId="28" xfId="2" applyFont="1" applyBorder="1" applyAlignment="1">
      <alignment horizontal="center" vertical="center" wrapText="1" shrinkToFit="1"/>
    </xf>
    <xf numFmtId="0" fontId="28" fillId="0" borderId="37" xfId="2" applyFont="1" applyBorder="1" applyAlignment="1">
      <alignment horizontal="center" vertical="center" wrapText="1" shrinkToFit="1"/>
    </xf>
    <xf numFmtId="0" fontId="31" fillId="0" borderId="30" xfId="2" applyFont="1" applyBorder="1" applyAlignment="1">
      <alignment horizontal="center" vertical="center" wrapText="1" shrinkToFit="1"/>
    </xf>
    <xf numFmtId="0" fontId="24" fillId="0" borderId="33" xfId="2" applyFont="1" applyBorder="1" applyAlignment="1">
      <alignment horizontal="center" vertical="center" wrapText="1" shrinkToFit="1"/>
    </xf>
    <xf numFmtId="0" fontId="24" fillId="0" borderId="34" xfId="2" applyFont="1" applyBorder="1" applyAlignment="1">
      <alignment horizontal="center" vertical="center" wrapText="1" shrinkToFit="1"/>
    </xf>
    <xf numFmtId="0" fontId="24" fillId="0" borderId="35" xfId="2" applyFont="1" applyBorder="1" applyAlignment="1">
      <alignment horizontal="center" vertical="center" wrapText="1" shrinkToFit="1"/>
    </xf>
    <xf numFmtId="0" fontId="24" fillId="0" borderId="27" xfId="2" applyFont="1" applyBorder="1" applyAlignment="1">
      <alignment horizontal="center" vertical="center" wrapText="1" shrinkToFit="1"/>
    </xf>
    <xf numFmtId="0" fontId="24" fillId="0" borderId="28" xfId="2" applyFont="1" applyBorder="1" applyAlignment="1">
      <alignment horizontal="center" vertical="center" wrapText="1" shrinkToFit="1"/>
    </xf>
    <xf numFmtId="0" fontId="24" fillId="0" borderId="29" xfId="2" applyFont="1" applyBorder="1" applyAlignment="1">
      <alignment horizontal="center" vertical="center" wrapText="1" shrinkToFit="1"/>
    </xf>
    <xf numFmtId="0" fontId="35" fillId="0" borderId="26" xfId="2" applyFont="1" applyBorder="1" applyAlignment="1">
      <alignment horizontal="center" vertical="center" wrapText="1" shrinkToFit="1"/>
    </xf>
    <xf numFmtId="0" fontId="35" fillId="0" borderId="38" xfId="2" applyFont="1" applyBorder="1" applyAlignment="1">
      <alignment horizontal="center" vertical="center" wrapText="1" shrinkToFit="1"/>
    </xf>
    <xf numFmtId="0" fontId="32" fillId="0" borderId="23" xfId="2" applyFont="1" applyBorder="1" applyAlignment="1">
      <alignment horizontal="center" vertical="center" wrapText="1" shrinkToFit="1"/>
    </xf>
    <xf numFmtId="0" fontId="32" fillId="0" borderId="30" xfId="2" applyFont="1" applyBorder="1" applyAlignment="1">
      <alignment horizontal="center" vertical="center" wrapText="1" shrinkToFit="1"/>
    </xf>
    <xf numFmtId="0" fontId="32" fillId="0" borderId="24" xfId="2" applyFont="1" applyBorder="1" applyAlignment="1">
      <alignment horizontal="center" vertical="center" wrapText="1" shrinkToFit="1"/>
    </xf>
    <xf numFmtId="0" fontId="32" fillId="0" borderId="31" xfId="2" applyFont="1" applyBorder="1" applyAlignment="1">
      <alignment horizontal="center" vertical="center" wrapText="1" shrinkToFit="1"/>
    </xf>
    <xf numFmtId="0" fontId="30" fillId="0" borderId="19" xfId="2" applyFont="1" applyBorder="1" applyAlignment="1">
      <alignment horizontal="center" vertical="center" textRotation="255" wrapText="1" shrinkToFit="1"/>
    </xf>
    <xf numFmtId="0" fontId="30" fillId="0" borderId="25" xfId="2" applyFont="1" applyBorder="1" applyAlignment="1">
      <alignment horizontal="center" vertical="center" textRotation="255" wrapText="1" shrinkToFit="1"/>
    </xf>
    <xf numFmtId="0" fontId="30" fillId="0" borderId="39" xfId="2" applyFont="1" applyBorder="1" applyAlignment="1">
      <alignment horizontal="center" vertical="center" textRotation="255" wrapText="1" shrinkToFit="1"/>
    </xf>
    <xf numFmtId="0" fontId="31" fillId="0" borderId="20" xfId="2" applyFont="1" applyBorder="1" applyAlignment="1">
      <alignment horizontal="center" vertical="center" wrapText="1" shrinkToFit="1"/>
    </xf>
    <xf numFmtId="0" fontId="32" fillId="0" borderId="21" xfId="2" applyFont="1" applyBorder="1" applyAlignment="1">
      <alignment horizontal="center" vertical="center" wrapText="1" shrinkToFit="1"/>
    </xf>
    <xf numFmtId="0" fontId="33" fillId="0" borderId="12" xfId="2" applyFont="1" applyBorder="1" applyAlignment="1">
      <alignment horizontal="center" vertical="center" wrapText="1" shrinkToFit="1"/>
    </xf>
    <xf numFmtId="0" fontId="33" fillId="0" borderId="28" xfId="2" applyFont="1" applyBorder="1" applyAlignment="1">
      <alignment horizontal="center" vertical="center" wrapText="1" shrinkToFit="1"/>
    </xf>
    <xf numFmtId="0" fontId="34" fillId="0" borderId="12" xfId="2" applyFont="1" applyBorder="1" applyAlignment="1">
      <alignment horizontal="center" vertical="center" wrapText="1" shrinkToFit="1"/>
    </xf>
    <xf numFmtId="0" fontId="34" fillId="0" borderId="22" xfId="2" applyFont="1" applyBorder="1" applyAlignment="1">
      <alignment horizontal="center" vertical="center" wrapText="1" shrinkToFit="1"/>
    </xf>
    <xf numFmtId="0" fontId="34" fillId="0" borderId="28" xfId="2" applyFont="1" applyBorder="1" applyAlignment="1">
      <alignment horizontal="center" vertical="center" wrapText="1" shrinkToFit="1"/>
    </xf>
    <xf numFmtId="0" fontId="34" fillId="0" borderId="29" xfId="2" applyFont="1" applyBorder="1" applyAlignment="1">
      <alignment horizontal="center" vertical="center" wrapText="1" shrinkToFit="1"/>
    </xf>
    <xf numFmtId="0" fontId="30" fillId="0" borderId="20" xfId="2" applyFont="1" applyBorder="1" applyAlignment="1">
      <alignment horizontal="center" vertical="center" textRotation="255" wrapText="1" shrinkToFit="1"/>
    </xf>
    <xf numFmtId="0" fontId="30" fillId="0" borderId="26" xfId="2" applyFont="1" applyBorder="1" applyAlignment="1">
      <alignment horizontal="center" vertical="center" textRotation="255" wrapText="1" shrinkToFit="1"/>
    </xf>
    <xf numFmtId="0" fontId="30" fillId="0" borderId="32" xfId="2" applyFont="1" applyBorder="1" applyAlignment="1">
      <alignment horizontal="center" vertical="center" textRotation="255" wrapText="1" shrinkToFit="1"/>
    </xf>
    <xf numFmtId="0" fontId="35" fillId="0" borderId="33" xfId="2" applyFont="1" applyBorder="1" applyAlignment="1">
      <alignment horizontal="center" vertical="center" wrapText="1" shrinkToFit="1"/>
    </xf>
    <xf numFmtId="0" fontId="35" fillId="0" borderId="34" xfId="2" applyFont="1" applyBorder="1" applyAlignment="1">
      <alignment horizontal="center" vertical="center" wrapText="1" shrinkToFit="1"/>
    </xf>
    <xf numFmtId="0" fontId="35" fillId="0" borderId="35" xfId="2" applyFont="1" applyBorder="1" applyAlignment="1">
      <alignment horizontal="center" vertical="center" wrapText="1" shrinkToFit="1"/>
    </xf>
    <xf numFmtId="0" fontId="35" fillId="0" borderId="27" xfId="2" applyFont="1" applyBorder="1" applyAlignment="1">
      <alignment horizontal="center" vertical="center" wrapText="1" shrinkToFit="1"/>
    </xf>
    <xf numFmtId="0" fontId="35" fillId="0" borderId="28" xfId="2" applyFont="1" applyBorder="1" applyAlignment="1">
      <alignment horizontal="center" vertical="center" wrapText="1" shrinkToFit="1"/>
    </xf>
    <xf numFmtId="0" fontId="35" fillId="0" borderId="29" xfId="2" applyFont="1" applyBorder="1" applyAlignment="1">
      <alignment horizontal="center" vertical="center" wrapText="1" shrinkToFit="1"/>
    </xf>
    <xf numFmtId="0" fontId="24" fillId="0" borderId="9" xfId="2" applyFont="1" applyBorder="1" applyAlignment="1">
      <alignment horizontal="center" vertical="center" wrapText="1" shrinkToFit="1"/>
    </xf>
    <xf numFmtId="0" fontId="24" fillId="0" borderId="10" xfId="2" applyFont="1" applyBorder="1" applyAlignment="1">
      <alignment horizontal="center" vertical="center" wrapText="1" shrinkToFit="1"/>
    </xf>
    <xf numFmtId="0" fontId="24" fillId="0" borderId="11" xfId="2" applyFont="1" applyBorder="1" applyAlignment="1">
      <alignment horizontal="center" vertical="center" wrapText="1" shrinkToFit="1"/>
    </xf>
    <xf numFmtId="0" fontId="26" fillId="0" borderId="12" xfId="2" applyFont="1" applyBorder="1" applyAlignment="1">
      <alignment horizontal="center" vertical="center" wrapText="1" shrinkToFit="1"/>
    </xf>
    <xf numFmtId="0" fontId="26" fillId="0" borderId="17" xfId="2" applyFont="1" applyBorder="1" applyAlignment="1">
      <alignment horizontal="center" vertical="center" wrapText="1" shrinkToFit="1"/>
    </xf>
    <xf numFmtId="179" fontId="24" fillId="0" borderId="14" xfId="2" applyNumberFormat="1" applyFont="1" applyBorder="1" applyAlignment="1">
      <alignment horizontal="center" vertical="center" wrapText="1" shrinkToFit="1"/>
    </xf>
    <xf numFmtId="179" fontId="24" fillId="0" borderId="15" xfId="2" applyNumberFormat="1" applyFont="1" applyBorder="1" applyAlignment="1">
      <alignment horizontal="center" vertical="center" wrapText="1" shrinkToFit="1"/>
    </xf>
    <xf numFmtId="179" fontId="24" fillId="0" borderId="16" xfId="2" applyNumberFormat="1" applyFont="1" applyBorder="1" applyAlignment="1">
      <alignment horizontal="center" vertical="center" wrapText="1" shrinkToFit="1"/>
    </xf>
    <xf numFmtId="0" fontId="24" fillId="0" borderId="17" xfId="2" applyFont="1" applyBorder="1" applyAlignment="1">
      <alignment horizontal="center" vertical="center" wrapText="1" shrinkToFit="1"/>
    </xf>
    <xf numFmtId="0" fontId="24" fillId="0" borderId="18" xfId="2" applyFont="1" applyBorder="1" applyAlignment="1">
      <alignment horizontal="center" vertical="center" wrapText="1" shrinkToFit="1"/>
    </xf>
    <xf numFmtId="186" fontId="37" fillId="0" borderId="33" xfId="3" applyNumberFormat="1" applyFont="1" applyBorder="1" applyAlignment="1">
      <alignment horizontal="right" vertical="center" shrinkToFit="1"/>
    </xf>
    <xf numFmtId="186" fontId="37" fillId="0" borderId="34" xfId="3" applyNumberFormat="1" applyFont="1" applyBorder="1" applyAlignment="1">
      <alignment horizontal="right" vertical="center" shrinkToFit="1"/>
    </xf>
    <xf numFmtId="186" fontId="37" fillId="0" borderId="35" xfId="3" applyNumberFormat="1" applyFont="1" applyBorder="1" applyAlignment="1">
      <alignment horizontal="right" vertical="center" shrinkToFit="1"/>
    </xf>
    <xf numFmtId="186" fontId="37" fillId="0" borderId="40" xfId="3" applyNumberFormat="1" applyFont="1" applyBorder="1" applyAlignment="1">
      <alignment horizontal="right" vertical="center" shrinkToFit="1"/>
    </xf>
    <xf numFmtId="186" fontId="37" fillId="0" borderId="17" xfId="3" applyNumberFormat="1" applyFont="1" applyBorder="1" applyAlignment="1">
      <alignment horizontal="right" vertical="center" shrinkToFit="1"/>
    </xf>
    <xf numFmtId="186" fontId="37" fillId="0" borderId="41" xfId="3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5">
    <cellStyle name="쉼표 [0]" xfId="1" builtinId="6"/>
    <cellStyle name="쉼표 [0] 2" xfId="4"/>
    <cellStyle name="통화 [0] 2" xfId="3"/>
    <cellStyle name="표준" xfId="0" builtinId="0"/>
    <cellStyle name="표준 2" xfId="2"/>
  </cellStyles>
  <dxfs count="8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8CD050"/>
      <color rgb="FF114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2.jpeg"/><Relationship Id="rId18" Type="http://schemas.openxmlformats.org/officeDocument/2006/relationships/hyperlink" Target="http://excel.bizforms.co.kr/contents/index.asp" TargetMode="External"/><Relationship Id="rId26" Type="http://schemas.openxmlformats.org/officeDocument/2006/relationships/image" Target="../media/image23.jpeg"/><Relationship Id="rId3" Type="http://schemas.openxmlformats.org/officeDocument/2006/relationships/image" Target="../media/image3.jpeg"/><Relationship Id="rId21" Type="http://schemas.openxmlformats.org/officeDocument/2006/relationships/image" Target="../media/image19.png"/><Relationship Id="rId34" Type="http://schemas.openxmlformats.org/officeDocument/2006/relationships/image" Target="../media/image31.jpeg"/><Relationship Id="rId7" Type="http://schemas.openxmlformats.org/officeDocument/2006/relationships/image" Target="../media/image7.jpe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5" Type="http://schemas.openxmlformats.org/officeDocument/2006/relationships/image" Target="../media/image22.jpeg"/><Relationship Id="rId33" Type="http://schemas.openxmlformats.org/officeDocument/2006/relationships/image" Target="../media/image30.jpeg"/><Relationship Id="rId38" Type="http://schemas.openxmlformats.org/officeDocument/2006/relationships/image" Target="../media/image35.jpeg"/><Relationship Id="rId2" Type="http://schemas.openxmlformats.org/officeDocument/2006/relationships/image" Target="../media/image2.jpeg"/><Relationship Id="rId16" Type="http://schemas.openxmlformats.org/officeDocument/2006/relationships/image" Target="../media/image15.png"/><Relationship Id="rId20" Type="http://schemas.openxmlformats.org/officeDocument/2006/relationships/image" Target="../media/image18.png"/><Relationship Id="rId29" Type="http://schemas.openxmlformats.org/officeDocument/2006/relationships/image" Target="../media/image2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hyperlink" Target="http://excel.bizforms.co.kr/image/Excel%20Macro%20Security%20AutoSet.exe" TargetMode="External"/><Relationship Id="rId24" Type="http://schemas.openxmlformats.org/officeDocument/2006/relationships/image" Target="../media/image21.jpeg"/><Relationship Id="rId32" Type="http://schemas.openxmlformats.org/officeDocument/2006/relationships/image" Target="../media/image29.jpeg"/><Relationship Id="rId37" Type="http://schemas.openxmlformats.org/officeDocument/2006/relationships/image" Target="../media/image34.jpeg"/><Relationship Id="rId5" Type="http://schemas.openxmlformats.org/officeDocument/2006/relationships/image" Target="../media/image5.jpeg"/><Relationship Id="rId15" Type="http://schemas.openxmlformats.org/officeDocument/2006/relationships/image" Target="../media/image14.png"/><Relationship Id="rId23" Type="http://schemas.openxmlformats.org/officeDocument/2006/relationships/image" Target="../media/image20.png"/><Relationship Id="rId28" Type="http://schemas.openxmlformats.org/officeDocument/2006/relationships/image" Target="../media/image25.jpeg"/><Relationship Id="rId36" Type="http://schemas.openxmlformats.org/officeDocument/2006/relationships/image" Target="../media/image33.jpeg"/><Relationship Id="rId10" Type="http://schemas.openxmlformats.org/officeDocument/2006/relationships/image" Target="../media/image10.png"/><Relationship Id="rId19" Type="http://schemas.openxmlformats.org/officeDocument/2006/relationships/image" Target="../media/image17.png"/><Relationship Id="rId31" Type="http://schemas.openxmlformats.org/officeDocument/2006/relationships/image" Target="../media/image2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3.png"/><Relationship Id="rId22" Type="http://schemas.openxmlformats.org/officeDocument/2006/relationships/hyperlink" Target="http://excel.bizforms.co.kr/counsel/index.asp" TargetMode="External"/><Relationship Id="rId27" Type="http://schemas.openxmlformats.org/officeDocument/2006/relationships/image" Target="../media/image24.jpeg"/><Relationship Id="rId30" Type="http://schemas.openxmlformats.org/officeDocument/2006/relationships/image" Target="../media/image27.jpeg"/><Relationship Id="rId35" Type="http://schemas.openxmlformats.org/officeDocument/2006/relationships/image" Target="../media/image32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10" Type="http://schemas.openxmlformats.org/officeDocument/2006/relationships/image" Target="../media/image37.png"/><Relationship Id="rId4" Type="http://schemas.openxmlformats.org/officeDocument/2006/relationships/image" Target="../media/image17.png"/><Relationship Id="rId9" Type="http://schemas.openxmlformats.org/officeDocument/2006/relationships/image" Target="../media/image3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10" Type="http://schemas.openxmlformats.org/officeDocument/2006/relationships/image" Target="../media/image37.png"/><Relationship Id="rId4" Type="http://schemas.openxmlformats.org/officeDocument/2006/relationships/image" Target="../media/image17.png"/><Relationship Id="rId9" Type="http://schemas.openxmlformats.org/officeDocument/2006/relationships/image" Target="../media/image36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11" Type="http://schemas.openxmlformats.org/officeDocument/2006/relationships/image" Target="../media/image40.png"/><Relationship Id="rId5" Type="http://schemas.openxmlformats.org/officeDocument/2006/relationships/image" Target="../media/image18.png"/><Relationship Id="rId10" Type="http://schemas.openxmlformats.org/officeDocument/2006/relationships/image" Target="../media/image39.png"/><Relationship Id="rId4" Type="http://schemas.openxmlformats.org/officeDocument/2006/relationships/image" Target="../media/image17.png"/><Relationship Id="rId9" Type="http://schemas.openxmlformats.org/officeDocument/2006/relationships/image" Target="../media/image38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11" Type="http://schemas.openxmlformats.org/officeDocument/2006/relationships/image" Target="../media/image40.png"/><Relationship Id="rId5" Type="http://schemas.openxmlformats.org/officeDocument/2006/relationships/image" Target="../media/image18.png"/><Relationship Id="rId10" Type="http://schemas.openxmlformats.org/officeDocument/2006/relationships/image" Target="../media/image39.png"/><Relationship Id="rId4" Type="http://schemas.openxmlformats.org/officeDocument/2006/relationships/image" Target="../media/image17.png"/><Relationship Id="rId9" Type="http://schemas.openxmlformats.org/officeDocument/2006/relationships/image" Target="../media/image3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11" Type="http://schemas.openxmlformats.org/officeDocument/2006/relationships/image" Target="../media/image40.png"/><Relationship Id="rId5" Type="http://schemas.openxmlformats.org/officeDocument/2006/relationships/image" Target="../media/image18.png"/><Relationship Id="rId10" Type="http://schemas.openxmlformats.org/officeDocument/2006/relationships/image" Target="../media/image39.png"/><Relationship Id="rId4" Type="http://schemas.openxmlformats.org/officeDocument/2006/relationships/image" Target="../media/image17.png"/><Relationship Id="rId9" Type="http://schemas.openxmlformats.org/officeDocument/2006/relationships/image" Target="../media/image38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11" Type="http://schemas.openxmlformats.org/officeDocument/2006/relationships/image" Target="../media/image40.png"/><Relationship Id="rId5" Type="http://schemas.openxmlformats.org/officeDocument/2006/relationships/image" Target="../media/image18.png"/><Relationship Id="rId10" Type="http://schemas.openxmlformats.org/officeDocument/2006/relationships/image" Target="../media/image39.png"/><Relationship Id="rId4" Type="http://schemas.openxmlformats.org/officeDocument/2006/relationships/image" Target="../media/image17.png"/><Relationship Id="rId9" Type="http://schemas.openxmlformats.org/officeDocument/2006/relationships/image" Target="../media/image3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19.png"/><Relationship Id="rId11" Type="http://schemas.openxmlformats.org/officeDocument/2006/relationships/image" Target="../media/image40.png"/><Relationship Id="rId5" Type="http://schemas.openxmlformats.org/officeDocument/2006/relationships/image" Target="../media/image18.png"/><Relationship Id="rId10" Type="http://schemas.openxmlformats.org/officeDocument/2006/relationships/image" Target="../media/image39.png"/><Relationship Id="rId4" Type="http://schemas.openxmlformats.org/officeDocument/2006/relationships/image" Target="../media/image17.png"/><Relationship Id="rId9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265</xdr:row>
      <xdr:rowOff>0</xdr:rowOff>
    </xdr:from>
    <xdr:to>
      <xdr:col>39</xdr:col>
      <xdr:colOff>42300</xdr:colOff>
      <xdr:row>285</xdr:row>
      <xdr:rowOff>210631</xdr:rowOff>
    </xdr:to>
    <xdr:pic>
      <xdr:nvPicPr>
        <xdr:cNvPr id="146" name="그림 14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65322450"/>
          <a:ext cx="8614800" cy="516363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235</xdr:row>
      <xdr:rowOff>0</xdr:rowOff>
    </xdr:from>
    <xdr:to>
      <xdr:col>39</xdr:col>
      <xdr:colOff>42300</xdr:colOff>
      <xdr:row>255</xdr:row>
      <xdr:rowOff>210631</xdr:rowOff>
    </xdr:to>
    <xdr:pic>
      <xdr:nvPicPr>
        <xdr:cNvPr id="141" name="그림 14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57892950"/>
          <a:ext cx="8614800" cy="516363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206</xdr:row>
      <xdr:rowOff>0</xdr:rowOff>
    </xdr:from>
    <xdr:to>
      <xdr:col>39</xdr:col>
      <xdr:colOff>42300</xdr:colOff>
      <xdr:row>226</xdr:row>
      <xdr:rowOff>210631</xdr:rowOff>
    </xdr:to>
    <xdr:pic>
      <xdr:nvPicPr>
        <xdr:cNvPr id="140" name="그림 13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50711100"/>
          <a:ext cx="8614800" cy="516363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175</xdr:row>
      <xdr:rowOff>1</xdr:rowOff>
    </xdr:from>
    <xdr:to>
      <xdr:col>39</xdr:col>
      <xdr:colOff>42300</xdr:colOff>
      <xdr:row>194</xdr:row>
      <xdr:rowOff>200474</xdr:rowOff>
    </xdr:to>
    <xdr:pic>
      <xdr:nvPicPr>
        <xdr:cNvPr id="137" name="그림 13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43033951"/>
          <a:ext cx="8614800" cy="49058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141</xdr:row>
      <xdr:rowOff>1</xdr:rowOff>
    </xdr:from>
    <xdr:to>
      <xdr:col>39</xdr:col>
      <xdr:colOff>42300</xdr:colOff>
      <xdr:row>160</xdr:row>
      <xdr:rowOff>200474</xdr:rowOff>
    </xdr:to>
    <xdr:pic>
      <xdr:nvPicPr>
        <xdr:cNvPr id="135" name="그림 13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34613851"/>
          <a:ext cx="8614800" cy="49058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109</xdr:row>
      <xdr:rowOff>1</xdr:rowOff>
    </xdr:from>
    <xdr:to>
      <xdr:col>39</xdr:col>
      <xdr:colOff>42300</xdr:colOff>
      <xdr:row>128</xdr:row>
      <xdr:rowOff>200474</xdr:rowOff>
    </xdr:to>
    <xdr:pic>
      <xdr:nvPicPr>
        <xdr:cNvPr id="133" name="그림 13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26689051"/>
          <a:ext cx="8614800" cy="49058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76</xdr:row>
      <xdr:rowOff>1</xdr:rowOff>
    </xdr:from>
    <xdr:to>
      <xdr:col>39</xdr:col>
      <xdr:colOff>42300</xdr:colOff>
      <xdr:row>95</xdr:row>
      <xdr:rowOff>200474</xdr:rowOff>
    </xdr:to>
    <xdr:pic>
      <xdr:nvPicPr>
        <xdr:cNvPr id="131" name="그림 13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18516601"/>
          <a:ext cx="8614800" cy="49058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43</xdr:row>
      <xdr:rowOff>1</xdr:rowOff>
    </xdr:from>
    <xdr:to>
      <xdr:col>39</xdr:col>
      <xdr:colOff>42300</xdr:colOff>
      <xdr:row>62</xdr:row>
      <xdr:rowOff>200474</xdr:rowOff>
    </xdr:to>
    <xdr:pic>
      <xdr:nvPicPr>
        <xdr:cNvPr id="129" name="그림 12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10344151"/>
          <a:ext cx="8614800" cy="4905823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1</xdr:rowOff>
    </xdr:from>
    <xdr:to>
      <xdr:col>39</xdr:col>
      <xdr:colOff>42300</xdr:colOff>
      <xdr:row>28</xdr:row>
      <xdr:rowOff>200474</xdr:rowOff>
    </xdr:to>
    <xdr:pic>
      <xdr:nvPicPr>
        <xdr:cNvPr id="126" name="그림 125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5" y="1924051"/>
          <a:ext cx="8614800" cy="4905823"/>
        </a:xfrm>
        <a:prstGeom prst="rect">
          <a:avLst/>
        </a:prstGeom>
      </xdr:spPr>
    </xdr:pic>
    <xdr:clientData/>
  </xdr:twoCellAnchor>
  <xdr:twoCellAnchor>
    <xdr:from>
      <xdr:col>43</xdr:col>
      <xdr:colOff>76200</xdr:colOff>
      <xdr:row>8</xdr:row>
      <xdr:rowOff>0</xdr:rowOff>
    </xdr:from>
    <xdr:to>
      <xdr:col>57</xdr:col>
      <xdr:colOff>209550</xdr:colOff>
      <xdr:row>17</xdr:row>
      <xdr:rowOff>152400</xdr:rowOff>
    </xdr:to>
    <xdr:grpSp>
      <xdr:nvGrpSpPr>
        <xdr:cNvPr id="10" name="그룹 9"/>
        <xdr:cNvGrpSpPr/>
      </xdr:nvGrpSpPr>
      <xdr:grpSpPr>
        <a:xfrm>
          <a:off x="10315575" y="1676400"/>
          <a:ext cx="3467100" cy="2381250"/>
          <a:chOff x="10325100" y="1485900"/>
          <a:chExt cx="3467100" cy="2381250"/>
        </a:xfrm>
      </xdr:grpSpPr>
      <xdr:pic>
        <xdr:nvPicPr>
          <xdr:cNvPr id="11" name="Picture 17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325100" y="1485900"/>
            <a:ext cx="3467100" cy="2381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70" descr="매크로">
            <a:hlinkClick xmlns:r="http://schemas.openxmlformats.org/officeDocument/2006/relationships" r:id="rId11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2201525" y="3171825"/>
            <a:ext cx="1400175" cy="466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180049</xdr:colOff>
      <xdr:row>7</xdr:row>
      <xdr:rowOff>0</xdr:rowOff>
    </xdr:from>
    <xdr:to>
      <xdr:col>41</xdr:col>
      <xdr:colOff>4</xdr:colOff>
      <xdr:row>326</xdr:row>
      <xdr:rowOff>174490</xdr:rowOff>
    </xdr:to>
    <xdr:grpSp>
      <xdr:nvGrpSpPr>
        <xdr:cNvPr id="13" name="그룹 12"/>
        <xdr:cNvGrpSpPr/>
      </xdr:nvGrpSpPr>
      <xdr:grpSpPr>
        <a:xfrm>
          <a:off x="418174" y="1466850"/>
          <a:ext cx="9344955" cy="79136740"/>
          <a:chOff x="418174" y="1152525"/>
          <a:chExt cx="9344955" cy="79136740"/>
        </a:xfrm>
      </xdr:grpSpPr>
      <xdr:pic>
        <xdr:nvPicPr>
          <xdr:cNvPr id="14" name="Picture 16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 b="24979"/>
          <a:stretch>
            <a:fillRect/>
          </a:stretch>
        </xdr:blipFill>
        <xdr:spPr bwMode="auto">
          <a:xfrm>
            <a:off x="419100" y="72142350"/>
            <a:ext cx="9344029" cy="8146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15" name="그룹 14"/>
          <xdr:cNvGrpSpPr/>
        </xdr:nvGrpSpPr>
        <xdr:grpSpPr>
          <a:xfrm>
            <a:off x="418174" y="1152525"/>
            <a:ext cx="8936545" cy="70996422"/>
            <a:chOff x="371475" y="1238250"/>
            <a:chExt cx="8982075" cy="71380391"/>
          </a:xfrm>
        </xdr:grpSpPr>
        <xdr:sp macro="" textlink="">
          <xdr:nvSpPr>
            <xdr:cNvPr id="16" name="Rectangle 33"/>
            <xdr:cNvSpPr>
              <a:spLocks noChangeArrowheads="1"/>
            </xdr:cNvSpPr>
          </xdr:nvSpPr>
          <xdr:spPr bwMode="auto">
            <a:xfrm>
              <a:off x="506428" y="1647932"/>
              <a:ext cx="8658701" cy="5557496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7" name="Text Box 22"/>
            <xdr:cNvSpPr txBox="1">
              <a:spLocks noChangeArrowheads="1"/>
            </xdr:cNvSpPr>
          </xdr:nvSpPr>
          <xdr:spPr bwMode="auto">
            <a:xfrm>
              <a:off x="371475" y="123825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</a:t>
              </a:r>
            </a:p>
          </xdr:txBody>
        </xdr:sp>
        <xdr:sp macro="" textlink="">
          <xdr:nvSpPr>
            <xdr:cNvPr id="18" name="Text Box 24"/>
            <xdr:cNvSpPr txBox="1">
              <a:spLocks noChangeArrowheads="1"/>
            </xdr:cNvSpPr>
          </xdr:nvSpPr>
          <xdr:spPr bwMode="auto">
            <a:xfrm>
              <a:off x="714375" y="1266825"/>
              <a:ext cx="112395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거래처목록</a:t>
              </a:r>
            </a:p>
          </xdr:txBody>
        </xdr:sp>
        <xdr:sp macro="" textlink="">
          <xdr:nvSpPr>
            <xdr:cNvPr id="19" name="Text Box 25"/>
            <xdr:cNvSpPr txBox="1">
              <a:spLocks noChangeArrowheads="1"/>
            </xdr:cNvSpPr>
          </xdr:nvSpPr>
          <xdr:spPr bwMode="auto">
            <a:xfrm>
              <a:off x="1916079" y="143827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대리점목록을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0" name="Rectangle 35"/>
            <xdr:cNvSpPr>
              <a:spLocks noChangeArrowheads="1"/>
            </xdr:cNvSpPr>
          </xdr:nvSpPr>
          <xdr:spPr bwMode="auto">
            <a:xfrm>
              <a:off x="2381930" y="2789721"/>
              <a:ext cx="3467100" cy="5524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969696"/>
              </a:solidFill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이동버튼</a:t>
              </a:r>
            </a:p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각 시트별로 이동할 수 있는 이동버튼입니다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pic>
          <xdr:nvPicPr>
            <xdr:cNvPr id="21" name="Picture 7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348904" y="2143024"/>
              <a:ext cx="7649251" cy="2576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2" name="Text Box 22"/>
            <xdr:cNvSpPr txBox="1">
              <a:spLocks noChangeArrowheads="1"/>
            </xdr:cNvSpPr>
          </xdr:nvSpPr>
          <xdr:spPr bwMode="auto">
            <a:xfrm>
              <a:off x="371475" y="9554295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2</a:t>
              </a:r>
            </a:p>
          </xdr:txBody>
        </xdr:sp>
        <xdr:sp macro="" textlink="">
          <xdr:nvSpPr>
            <xdr:cNvPr id="23" name="Text Box 24"/>
            <xdr:cNvSpPr txBox="1">
              <a:spLocks noChangeArrowheads="1"/>
            </xdr:cNvSpPr>
          </xdr:nvSpPr>
          <xdr:spPr bwMode="auto">
            <a:xfrm>
              <a:off x="714375" y="9592397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장비목록</a:t>
              </a:r>
            </a:p>
          </xdr:txBody>
        </xdr:sp>
        <xdr:sp macro="" textlink="">
          <xdr:nvSpPr>
            <xdr:cNvPr id="24" name="Text Box 25"/>
            <xdr:cNvSpPr txBox="1">
              <a:spLocks noChangeArrowheads="1"/>
            </xdr:cNvSpPr>
          </xdr:nvSpPr>
          <xdr:spPr bwMode="auto">
            <a:xfrm>
              <a:off x="2335371" y="9754321"/>
              <a:ext cx="6257925" cy="3333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장비목록을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pic>
          <xdr:nvPicPr>
            <xdr:cNvPr id="25" name="Picture 74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4919" y="3560720"/>
              <a:ext cx="7400341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6" name="Rectangle 33"/>
            <xdr:cNvSpPr>
              <a:spLocks noChangeArrowheads="1"/>
            </xdr:cNvSpPr>
          </xdr:nvSpPr>
          <xdr:spPr bwMode="auto">
            <a:xfrm>
              <a:off x="573447" y="10135685"/>
              <a:ext cx="8658224" cy="555352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27" name="Picture 86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5366" y="11245880"/>
              <a:ext cx="4962054" cy="2381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8" name="AutoShape 87"/>
            <xdr:cNvSpPr>
              <a:spLocks noChangeArrowheads="1"/>
            </xdr:cNvSpPr>
          </xdr:nvSpPr>
          <xdr:spPr bwMode="auto">
            <a:xfrm>
              <a:off x="600075" y="15775925"/>
              <a:ext cx="8582025" cy="870936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29" name="Rectangle 35"/>
            <xdr:cNvSpPr>
              <a:spLocks noChangeArrowheads="1"/>
            </xdr:cNvSpPr>
          </xdr:nvSpPr>
          <xdr:spPr bwMode="auto">
            <a:xfrm>
              <a:off x="771525" y="15804343"/>
              <a:ext cx="8582025" cy="76590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장비목록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장비명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구입일자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연식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관리자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 등을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30" name="Text Box 22"/>
            <xdr:cNvSpPr txBox="1">
              <a:spLocks noChangeArrowheads="1"/>
            </xdr:cNvSpPr>
          </xdr:nvSpPr>
          <xdr:spPr bwMode="auto">
            <a:xfrm>
              <a:off x="371475" y="1785392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3</a:t>
              </a:r>
            </a:p>
          </xdr:txBody>
        </xdr:sp>
        <xdr:sp macro="" textlink="">
          <xdr:nvSpPr>
            <xdr:cNvPr id="31" name="Text Box 24"/>
            <xdr:cNvSpPr txBox="1">
              <a:spLocks noChangeArrowheads="1"/>
            </xdr:cNvSpPr>
          </xdr:nvSpPr>
          <xdr:spPr bwMode="auto">
            <a:xfrm>
              <a:off x="714375" y="17892020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장비대여내역</a:t>
              </a:r>
            </a:p>
          </xdr:txBody>
        </xdr:sp>
        <xdr:sp macro="" textlink="">
          <xdr:nvSpPr>
            <xdr:cNvPr id="32" name="Text Box 25"/>
            <xdr:cNvSpPr txBox="1">
              <a:spLocks noChangeArrowheads="1"/>
            </xdr:cNvSpPr>
          </xdr:nvSpPr>
          <xdr:spPr bwMode="auto">
            <a:xfrm>
              <a:off x="2568243" y="1805394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장비대여내역을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3" name="Rectangle 33"/>
            <xdr:cNvSpPr>
              <a:spLocks noChangeArrowheads="1"/>
            </xdr:cNvSpPr>
          </xdr:nvSpPr>
          <xdr:spPr bwMode="auto">
            <a:xfrm>
              <a:off x="648135" y="18310898"/>
              <a:ext cx="8658225" cy="5408695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34" name="Text Box 22"/>
            <xdr:cNvSpPr txBox="1">
              <a:spLocks noChangeArrowheads="1"/>
            </xdr:cNvSpPr>
          </xdr:nvSpPr>
          <xdr:spPr bwMode="auto">
            <a:xfrm>
              <a:off x="371475" y="26000268"/>
              <a:ext cx="390525" cy="4286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4</a:t>
              </a:r>
            </a:p>
          </xdr:txBody>
        </xdr:sp>
        <xdr:sp macro="" textlink="">
          <xdr:nvSpPr>
            <xdr:cNvPr id="35" name="Text Box 24"/>
            <xdr:cNvSpPr txBox="1">
              <a:spLocks noChangeArrowheads="1"/>
            </xdr:cNvSpPr>
          </xdr:nvSpPr>
          <xdr:spPr bwMode="auto">
            <a:xfrm>
              <a:off x="714375" y="26038366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경비사용</a:t>
              </a:r>
            </a:p>
          </xdr:txBody>
        </xdr:sp>
        <xdr:sp macro="" textlink="">
          <xdr:nvSpPr>
            <xdr:cNvPr id="36" name="Text Box 25"/>
            <xdr:cNvSpPr txBox="1">
              <a:spLocks noChangeArrowheads="1"/>
            </xdr:cNvSpPr>
          </xdr:nvSpPr>
          <xdr:spPr bwMode="auto">
            <a:xfrm>
              <a:off x="2166204" y="26190767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경비사용을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7" name="Rectangle 33"/>
            <xdr:cNvSpPr>
              <a:spLocks noChangeArrowheads="1"/>
            </xdr:cNvSpPr>
          </xdr:nvSpPr>
          <xdr:spPr bwMode="auto">
            <a:xfrm>
              <a:off x="543022" y="26543374"/>
              <a:ext cx="8658225" cy="565314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38" name="Picture 123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9609" y="28211626"/>
              <a:ext cx="586857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9" name="AutoShape 129"/>
            <xdr:cNvSpPr>
              <a:spLocks noChangeArrowheads="1"/>
            </xdr:cNvSpPr>
          </xdr:nvSpPr>
          <xdr:spPr bwMode="auto">
            <a:xfrm>
              <a:off x="641838" y="31972240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40" name="Rectangle 35"/>
            <xdr:cNvSpPr>
              <a:spLocks noChangeArrowheads="1"/>
            </xdr:cNvSpPr>
          </xdr:nvSpPr>
          <xdr:spPr bwMode="auto">
            <a:xfrm>
              <a:off x="800099" y="31953341"/>
              <a:ext cx="8298903" cy="98628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경비사용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날짜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장비명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내역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금액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비고를 입력합니다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날짜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장비명으로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41" name="Text Box 22"/>
            <xdr:cNvSpPr txBox="1">
              <a:spLocks noChangeArrowheads="1"/>
            </xdr:cNvSpPr>
          </xdr:nvSpPr>
          <xdr:spPr bwMode="auto">
            <a:xfrm>
              <a:off x="371475" y="42387543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6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2" name="Text Box 24"/>
            <xdr:cNvSpPr txBox="1">
              <a:spLocks noChangeArrowheads="1"/>
            </xdr:cNvSpPr>
          </xdr:nvSpPr>
          <xdr:spPr bwMode="auto">
            <a:xfrm>
              <a:off x="714375" y="42444693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작업일보</a:t>
              </a:r>
            </a:p>
          </xdr:txBody>
        </xdr:sp>
        <xdr:sp macro="" textlink="">
          <xdr:nvSpPr>
            <xdr:cNvPr id="43" name="Text Box 25"/>
            <xdr:cNvSpPr txBox="1">
              <a:spLocks noChangeArrowheads="1"/>
            </xdr:cNvSpPr>
          </xdr:nvSpPr>
          <xdr:spPr bwMode="auto">
            <a:xfrm>
              <a:off x="2354034" y="42587568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장비명을 기준으로 작업밀보를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4" name="Text Box 22"/>
            <xdr:cNvSpPr txBox="1">
              <a:spLocks noChangeArrowheads="1"/>
            </xdr:cNvSpPr>
          </xdr:nvSpPr>
          <xdr:spPr bwMode="auto">
            <a:xfrm>
              <a:off x="371475" y="3403180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5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5" name="Text Box 24"/>
            <xdr:cNvSpPr txBox="1">
              <a:spLocks noChangeArrowheads="1"/>
            </xdr:cNvSpPr>
          </xdr:nvSpPr>
          <xdr:spPr bwMode="auto">
            <a:xfrm>
              <a:off x="714375" y="34079424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거래명세서</a:t>
              </a:r>
            </a:p>
          </xdr:txBody>
        </xdr:sp>
        <xdr:sp macro="" textlink="">
          <xdr:nvSpPr>
            <xdr:cNvPr id="46" name="Text Box 25"/>
            <xdr:cNvSpPr txBox="1">
              <a:spLocks noChangeArrowheads="1"/>
            </xdr:cNvSpPr>
          </xdr:nvSpPr>
          <xdr:spPr bwMode="auto">
            <a:xfrm>
              <a:off x="2287601" y="3423182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일자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기간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거래처명을 기준으로 거래명세서를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7" name="Rectangle 33"/>
            <xdr:cNvSpPr>
              <a:spLocks noChangeArrowheads="1"/>
            </xdr:cNvSpPr>
          </xdr:nvSpPr>
          <xdr:spPr bwMode="auto">
            <a:xfrm>
              <a:off x="427703" y="34555689"/>
              <a:ext cx="8658225" cy="496946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48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5341" y="36291622"/>
              <a:ext cx="4627858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9" name="AutoShape 87"/>
            <xdr:cNvSpPr>
              <a:spLocks noChangeArrowheads="1"/>
            </xdr:cNvSpPr>
          </xdr:nvSpPr>
          <xdr:spPr bwMode="auto">
            <a:xfrm>
              <a:off x="561974" y="7417863"/>
              <a:ext cx="8582025" cy="1031502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0" name="Rectangle 35"/>
            <xdr:cNvSpPr>
              <a:spLocks noChangeArrowheads="1"/>
            </xdr:cNvSpPr>
          </xdr:nvSpPr>
          <xdr:spPr bwMode="auto">
            <a:xfrm>
              <a:off x="733425" y="7446282"/>
              <a:ext cx="8582025" cy="1041389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자사정보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상호명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사업자번호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성명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연락처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팩스번호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주소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거래처목록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상호명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사업자번호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성명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연락처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팩스번호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주소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계좌번호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예금주를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endParaRPr>
            </a:p>
          </xdr:txBody>
        </xdr:sp>
        <xdr:sp macro="" textlink="">
          <xdr:nvSpPr>
            <xdr:cNvPr id="51" name="AutoShape 129"/>
            <xdr:cNvSpPr>
              <a:spLocks noChangeArrowheads="1"/>
            </xdr:cNvSpPr>
          </xdr:nvSpPr>
          <xdr:spPr bwMode="auto">
            <a:xfrm>
              <a:off x="641839" y="23874647"/>
              <a:ext cx="8584223" cy="96971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2" name="Rectangle 35"/>
            <xdr:cNvSpPr>
              <a:spLocks noChangeArrowheads="1"/>
            </xdr:cNvSpPr>
          </xdr:nvSpPr>
          <xdr:spPr bwMode="auto">
            <a:xfrm>
              <a:off x="800099" y="23941321"/>
              <a:ext cx="8298903" cy="9892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① 장비대여내역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날짜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대여기간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매입액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매출액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지급액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수금액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거래처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장비명은 드롭다운으로 선택할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 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날짜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거래처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장비명으로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  <a:cs typeface="+mn-cs"/>
                </a:rPr>
                <a:t>.</a:t>
              </a:r>
              <a:endParaRPr lang="en-US" altLang="ko-KR" sz="1000" b="0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  <xdr:sp macro="" textlink="">
          <xdr:nvSpPr>
            <xdr:cNvPr id="53" name="AutoShape 129"/>
            <xdr:cNvSpPr>
              <a:spLocks noChangeArrowheads="1"/>
            </xdr:cNvSpPr>
          </xdr:nvSpPr>
          <xdr:spPr bwMode="auto">
            <a:xfrm>
              <a:off x="581025" y="40270369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4" name="Rectangle 35"/>
            <xdr:cNvSpPr>
              <a:spLocks noChangeArrowheads="1"/>
            </xdr:cNvSpPr>
          </xdr:nvSpPr>
          <xdr:spPr bwMode="auto">
            <a:xfrm>
              <a:off x="739285" y="40251470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거래명세서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거래처명을 기준으로 거래명세서를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0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55" name="Rectangle 33"/>
            <xdr:cNvSpPr>
              <a:spLocks noChangeArrowheads="1"/>
            </xdr:cNvSpPr>
          </xdr:nvSpPr>
          <xdr:spPr bwMode="auto">
            <a:xfrm>
              <a:off x="456425" y="42917698"/>
              <a:ext cx="8658225" cy="3741959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56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89800" y="44269075"/>
              <a:ext cx="5575635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7" name="AutoShape 129"/>
            <xdr:cNvSpPr>
              <a:spLocks noChangeArrowheads="1"/>
            </xdr:cNvSpPr>
          </xdr:nvSpPr>
          <xdr:spPr bwMode="auto">
            <a:xfrm>
              <a:off x="581025" y="47948226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8" name="Rectangle 35"/>
            <xdr:cNvSpPr>
              <a:spLocks noChangeArrowheads="1"/>
            </xdr:cNvSpPr>
          </xdr:nvSpPr>
          <xdr:spPr bwMode="auto">
            <a:xfrm>
              <a:off x="739285" y="47957707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작업일보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장비명을 기준으로 작업일보를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59" name="Text Box 22"/>
            <xdr:cNvSpPr txBox="1">
              <a:spLocks noChangeArrowheads="1"/>
            </xdr:cNvSpPr>
          </xdr:nvSpPr>
          <xdr:spPr bwMode="auto">
            <a:xfrm>
              <a:off x="371475" y="72151921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10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0" name="Text Box 24"/>
            <xdr:cNvSpPr txBox="1">
              <a:spLocks noChangeArrowheads="1"/>
            </xdr:cNvSpPr>
          </xdr:nvSpPr>
          <xdr:spPr bwMode="auto">
            <a:xfrm>
              <a:off x="790963" y="72209066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인쇄 미리보기</a:t>
              </a:r>
              <a:endPara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1" name="Text Box 25"/>
            <xdr:cNvSpPr txBox="1">
              <a:spLocks noChangeArrowheads="1"/>
            </xdr:cNvSpPr>
          </xdr:nvSpPr>
          <xdr:spPr bwMode="auto">
            <a:xfrm>
              <a:off x="2239151" y="72351933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rtl="0"/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A4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사이즈에 최적화되어 있으며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, 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조회된 데이터 양에 따라 자동 출력할 수 있습니다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.</a:t>
              </a:r>
              <a:endParaRPr lang="ko-KR" altLang="ko-KR" sz="900">
                <a:effectLst/>
                <a:latin typeface="맑은 고딕" panose="020B0503020000020004" pitchFamily="50" charset="-127"/>
                <a:ea typeface="맑은 고딕" panose="020B0503020000020004" pitchFamily="50" charset="-127"/>
              </a:endParaRPr>
            </a:p>
          </xdr:txBody>
        </xdr:sp>
        <xdr:pic>
          <xdr:nvPicPr>
            <xdr:cNvPr id="62" name="Picture 107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4917" y="19919247"/>
              <a:ext cx="7859869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3" name="Text Box 22"/>
            <xdr:cNvSpPr txBox="1">
              <a:spLocks noChangeArrowheads="1"/>
            </xdr:cNvSpPr>
          </xdr:nvSpPr>
          <xdr:spPr bwMode="auto">
            <a:xfrm>
              <a:off x="371475" y="50182825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7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4" name="Text Box 24"/>
            <xdr:cNvSpPr txBox="1">
              <a:spLocks noChangeArrowheads="1"/>
            </xdr:cNvSpPr>
          </xdr:nvSpPr>
          <xdr:spPr bwMode="auto">
            <a:xfrm>
              <a:off x="714375" y="50239974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거래처원장</a:t>
              </a:r>
            </a:p>
          </xdr:txBody>
        </xdr:sp>
        <xdr:sp macro="" textlink="">
          <xdr:nvSpPr>
            <xdr:cNvPr id="65" name="Text Box 25"/>
            <xdr:cNvSpPr txBox="1">
              <a:spLocks noChangeArrowheads="1"/>
            </xdr:cNvSpPr>
          </xdr:nvSpPr>
          <xdr:spPr bwMode="auto">
            <a:xfrm>
              <a:off x="2354034" y="50382850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거래처를 기준으로 거래처원장을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66" name="Rectangle 33"/>
            <xdr:cNvSpPr>
              <a:spLocks noChangeArrowheads="1"/>
            </xdr:cNvSpPr>
          </xdr:nvSpPr>
          <xdr:spPr bwMode="auto">
            <a:xfrm>
              <a:off x="667039" y="50626791"/>
              <a:ext cx="8658225" cy="3933488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67" name="AutoShape 129"/>
            <xdr:cNvSpPr>
              <a:spLocks noChangeArrowheads="1"/>
            </xdr:cNvSpPr>
          </xdr:nvSpPr>
          <xdr:spPr bwMode="auto">
            <a:xfrm>
              <a:off x="581025" y="55216801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8" name="Rectangle 35"/>
            <xdr:cNvSpPr>
              <a:spLocks noChangeArrowheads="1"/>
            </xdr:cNvSpPr>
          </xdr:nvSpPr>
          <xdr:spPr bwMode="auto">
            <a:xfrm>
              <a:off x="739285" y="55226282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거래처원장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거래처를 기준으로 거래처원장을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69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30891" y="52054781"/>
              <a:ext cx="6816352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70" name="Text Box 22"/>
            <xdr:cNvSpPr txBox="1">
              <a:spLocks noChangeArrowheads="1"/>
            </xdr:cNvSpPr>
          </xdr:nvSpPr>
          <xdr:spPr bwMode="auto">
            <a:xfrm>
              <a:off x="371475" y="57422669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8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71" name="Text Box 24"/>
            <xdr:cNvSpPr txBox="1">
              <a:spLocks noChangeArrowheads="1"/>
            </xdr:cNvSpPr>
          </xdr:nvSpPr>
          <xdr:spPr bwMode="auto">
            <a:xfrm>
              <a:off x="714375" y="57479820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사용내역서</a:t>
              </a:r>
            </a:p>
          </xdr:txBody>
        </xdr:sp>
        <xdr:sp macro="" textlink="">
          <xdr:nvSpPr>
            <xdr:cNvPr id="72" name="Text Box 25"/>
            <xdr:cNvSpPr txBox="1">
              <a:spLocks noChangeArrowheads="1"/>
            </xdr:cNvSpPr>
          </xdr:nvSpPr>
          <xdr:spPr bwMode="auto">
            <a:xfrm>
              <a:off x="1999814" y="57622694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장비명을 기준으로 사용내역서를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73" name="Rectangle 33"/>
            <xdr:cNvSpPr>
              <a:spLocks noChangeArrowheads="1"/>
            </xdr:cNvSpPr>
          </xdr:nvSpPr>
          <xdr:spPr bwMode="auto">
            <a:xfrm>
              <a:off x="667039" y="57952824"/>
              <a:ext cx="8658225" cy="507309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74" name="AutoShape 129"/>
            <xdr:cNvSpPr>
              <a:spLocks noChangeArrowheads="1"/>
            </xdr:cNvSpPr>
          </xdr:nvSpPr>
          <xdr:spPr bwMode="auto">
            <a:xfrm>
              <a:off x="581025" y="62763093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75" name="Rectangle 35"/>
            <xdr:cNvSpPr>
              <a:spLocks noChangeArrowheads="1"/>
            </xdr:cNvSpPr>
          </xdr:nvSpPr>
          <xdr:spPr bwMode="auto">
            <a:xfrm>
              <a:off x="739285" y="62772574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사용내역서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장비명을 기준으로 사용내역서를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76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652" y="59285050"/>
              <a:ext cx="6398957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43" name="Text Box 22"/>
            <xdr:cNvSpPr txBox="1">
              <a:spLocks noChangeArrowheads="1"/>
            </xdr:cNvSpPr>
          </xdr:nvSpPr>
          <xdr:spPr bwMode="auto">
            <a:xfrm>
              <a:off x="371475" y="64882773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9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144" name="Text Box 24"/>
            <xdr:cNvSpPr txBox="1">
              <a:spLocks noChangeArrowheads="1"/>
            </xdr:cNvSpPr>
          </xdr:nvSpPr>
          <xdr:spPr bwMode="auto">
            <a:xfrm>
              <a:off x="714375" y="64939924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미수금미지급금</a:t>
              </a:r>
            </a:p>
          </xdr:txBody>
        </xdr:sp>
        <xdr:sp macro="" textlink="">
          <xdr:nvSpPr>
            <xdr:cNvPr id="145" name="Text Box 25"/>
            <xdr:cNvSpPr txBox="1">
              <a:spLocks noChangeArrowheads="1"/>
            </xdr:cNvSpPr>
          </xdr:nvSpPr>
          <xdr:spPr bwMode="auto">
            <a:xfrm>
              <a:off x="2746549" y="65082798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장비명을 기준으로 사용내역서를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147" name="Rectangle 33"/>
            <xdr:cNvSpPr>
              <a:spLocks noChangeArrowheads="1"/>
            </xdr:cNvSpPr>
          </xdr:nvSpPr>
          <xdr:spPr bwMode="auto">
            <a:xfrm>
              <a:off x="667039" y="65374622"/>
              <a:ext cx="8658226" cy="507309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148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xmlns="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653" y="66678119"/>
              <a:ext cx="5968148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 xmlns="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50" name="AutoShape 129"/>
            <xdr:cNvSpPr>
              <a:spLocks noChangeArrowheads="1"/>
            </xdr:cNvSpPr>
          </xdr:nvSpPr>
          <xdr:spPr bwMode="auto">
            <a:xfrm>
              <a:off x="581025" y="70127432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xmlns="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" name="Rectangle 35"/>
            <xdr:cNvSpPr>
              <a:spLocks noChangeArrowheads="1"/>
            </xdr:cNvSpPr>
          </xdr:nvSpPr>
          <xdr:spPr bwMode="auto">
            <a:xfrm>
              <a:off x="739285" y="70136913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미수금미지급금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일자를 기준으로 미수금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미지급금 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</xdr:grpSp>
    </xdr:grpSp>
    <xdr:clientData/>
  </xdr:twoCellAnchor>
  <xdr:twoCellAnchor>
    <xdr:from>
      <xdr:col>0</xdr:col>
      <xdr:colOff>9525</xdr:colOff>
      <xdr:row>0</xdr:row>
      <xdr:rowOff>0</xdr:rowOff>
    </xdr:from>
    <xdr:to>
      <xdr:col>52</xdr:col>
      <xdr:colOff>228600</xdr:colOff>
      <xdr:row>4</xdr:row>
      <xdr:rowOff>114300</xdr:rowOff>
    </xdr:to>
    <xdr:grpSp>
      <xdr:nvGrpSpPr>
        <xdr:cNvPr id="108" name="그룹 107"/>
        <xdr:cNvGrpSpPr/>
      </xdr:nvGrpSpPr>
      <xdr:grpSpPr>
        <a:xfrm>
          <a:off x="9525" y="0"/>
          <a:ext cx="12601575" cy="952500"/>
          <a:chOff x="0" y="0"/>
          <a:chExt cx="12601575" cy="952500"/>
        </a:xfrm>
      </xdr:grpSpPr>
      <xdr:pic>
        <xdr:nvPicPr>
          <xdr:cNvPr id="109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10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1" name="Picture 3" descr="로고">
            <a:hlinkClick xmlns:r="http://schemas.openxmlformats.org/officeDocument/2006/relationships" r:id="rId1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11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3" name="Picture 10" descr="엑셀상담서비스">
            <a:hlinkClick xmlns:r="http://schemas.openxmlformats.org/officeDocument/2006/relationships" r:id="rId1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4" name="Picture 11" descr="엑셀지식in">
            <a:hlinkClick xmlns:r="http://schemas.openxmlformats.org/officeDocument/2006/relationships" r:id="rId22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5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16" name="모서리가 둥근 직사각형 115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17" name="직사각형 116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18" name="직사각형 117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19" name="직사각형 118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20" name="직사각형 119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21" name="모서리가 둥근 직사각형 120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22" name="직사각형 121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123" name="직사각형 122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124" name="직사각형 123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125" name="직사각형 124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oneCell">
    <xdr:from>
      <xdr:col>5</xdr:col>
      <xdr:colOff>133350</xdr:colOff>
      <xdr:row>11</xdr:row>
      <xdr:rowOff>219075</xdr:rowOff>
    </xdr:from>
    <xdr:to>
      <xdr:col>38</xdr:col>
      <xdr:colOff>66675</xdr:colOff>
      <xdr:row>13</xdr:row>
      <xdr:rowOff>47625</xdr:rowOff>
    </xdr:to>
    <xdr:pic>
      <xdr:nvPicPr>
        <xdr:cNvPr id="127" name="그림 126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23975" y="2638425"/>
          <a:ext cx="7791450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17</xdr:row>
      <xdr:rowOff>161925</xdr:rowOff>
    </xdr:from>
    <xdr:to>
      <xdr:col>34</xdr:col>
      <xdr:colOff>155952</xdr:colOff>
      <xdr:row>25</xdr:row>
      <xdr:rowOff>95250</xdr:rowOff>
    </xdr:to>
    <xdr:pic>
      <xdr:nvPicPr>
        <xdr:cNvPr id="128" name="그림 127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" y="4067175"/>
          <a:ext cx="7528302" cy="191452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95250</xdr:rowOff>
    </xdr:from>
    <xdr:to>
      <xdr:col>23</xdr:col>
      <xdr:colOff>152400</xdr:colOff>
      <xdr:row>59</xdr:row>
      <xdr:rowOff>180975</xdr:rowOff>
    </xdr:to>
    <xdr:pic>
      <xdr:nvPicPr>
        <xdr:cNvPr id="130" name="그림 129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" y="11677650"/>
          <a:ext cx="4905375" cy="2809875"/>
        </a:xfrm>
        <a:prstGeom prst="rect">
          <a:avLst/>
        </a:prstGeom>
      </xdr:spPr>
    </xdr:pic>
    <xdr:clientData/>
  </xdr:twoCellAnchor>
  <xdr:twoCellAnchor editAs="oneCell">
    <xdr:from>
      <xdr:col>3</xdr:col>
      <xdr:colOff>66675</xdr:colOff>
      <xdr:row>83</xdr:row>
      <xdr:rowOff>47625</xdr:rowOff>
    </xdr:from>
    <xdr:to>
      <xdr:col>36</xdr:col>
      <xdr:colOff>80169</xdr:colOff>
      <xdr:row>92</xdr:row>
      <xdr:rowOff>57150</xdr:rowOff>
    </xdr:to>
    <xdr:pic>
      <xdr:nvPicPr>
        <xdr:cNvPr id="132" name="그림 131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81050" y="20297775"/>
          <a:ext cx="7871619" cy="2238375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116</xdr:row>
      <xdr:rowOff>142875</xdr:rowOff>
    </xdr:from>
    <xdr:to>
      <xdr:col>27</xdr:col>
      <xdr:colOff>115062</xdr:colOff>
      <xdr:row>126</xdr:row>
      <xdr:rowOff>161925</xdr:rowOff>
    </xdr:to>
    <xdr:pic>
      <xdr:nvPicPr>
        <xdr:cNvPr id="134" name="그림 133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850" y="28565475"/>
          <a:ext cx="5839587" cy="249555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149</xdr:row>
      <xdr:rowOff>9525</xdr:rowOff>
    </xdr:from>
    <xdr:to>
      <xdr:col>22</xdr:col>
      <xdr:colOff>99330</xdr:colOff>
      <xdr:row>160</xdr:row>
      <xdr:rowOff>19050</xdr:rowOff>
    </xdr:to>
    <xdr:pic>
      <xdr:nvPicPr>
        <xdr:cNvPr id="136" name="그림 135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4376" y="36604575"/>
          <a:ext cx="4623704" cy="2733675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181</xdr:row>
      <xdr:rowOff>9525</xdr:rowOff>
    </xdr:from>
    <xdr:to>
      <xdr:col>27</xdr:col>
      <xdr:colOff>55539</xdr:colOff>
      <xdr:row>189</xdr:row>
      <xdr:rowOff>219075</xdr:rowOff>
    </xdr:to>
    <xdr:pic>
      <xdr:nvPicPr>
        <xdr:cNvPr id="138" name="그림 137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0575" y="44529375"/>
          <a:ext cx="5694339" cy="21907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212</xdr:row>
      <xdr:rowOff>76200</xdr:rowOff>
    </xdr:from>
    <xdr:to>
      <xdr:col>31</xdr:col>
      <xdr:colOff>62279</xdr:colOff>
      <xdr:row>220</xdr:row>
      <xdr:rowOff>66675</xdr:rowOff>
    </xdr:to>
    <xdr:pic>
      <xdr:nvPicPr>
        <xdr:cNvPr id="139" name="그림 138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4850" y="52273200"/>
          <a:ext cx="6739304" cy="19716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241</xdr:row>
      <xdr:rowOff>95250</xdr:rowOff>
    </xdr:from>
    <xdr:to>
      <xdr:col>30</xdr:col>
      <xdr:colOff>180975</xdr:colOff>
      <xdr:row>250</xdr:row>
      <xdr:rowOff>190500</xdr:rowOff>
    </xdr:to>
    <xdr:pic>
      <xdr:nvPicPr>
        <xdr:cNvPr id="142" name="그림 141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3900" y="59474100"/>
          <a:ext cx="6600825" cy="23241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271</xdr:row>
      <xdr:rowOff>38100</xdr:rowOff>
    </xdr:from>
    <xdr:to>
      <xdr:col>28</xdr:col>
      <xdr:colOff>171450</xdr:colOff>
      <xdr:row>280</xdr:row>
      <xdr:rowOff>9525</xdr:rowOff>
    </xdr:to>
    <xdr:pic>
      <xdr:nvPicPr>
        <xdr:cNvPr id="149" name="그림 148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" y="66846450"/>
          <a:ext cx="6029325" cy="2200275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293</xdr:row>
      <xdr:rowOff>209550</xdr:rowOff>
    </xdr:from>
    <xdr:to>
      <xdr:col>17</xdr:col>
      <xdr:colOff>237042</xdr:colOff>
      <xdr:row>315</xdr:row>
      <xdr:rowOff>161250</xdr:rowOff>
    </xdr:to>
    <xdr:pic>
      <xdr:nvPicPr>
        <xdr:cNvPr id="152" name="그림 151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38150" y="72466200"/>
          <a:ext cx="3847017" cy="54000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295</xdr:row>
      <xdr:rowOff>238125</xdr:rowOff>
    </xdr:from>
    <xdr:to>
      <xdr:col>20</xdr:col>
      <xdr:colOff>103692</xdr:colOff>
      <xdr:row>317</xdr:row>
      <xdr:rowOff>189825</xdr:rowOff>
    </xdr:to>
    <xdr:pic>
      <xdr:nvPicPr>
        <xdr:cNvPr id="153" name="그림 152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19175" y="72990075"/>
          <a:ext cx="3847017" cy="54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298</xdr:row>
      <xdr:rowOff>152400</xdr:rowOff>
    </xdr:from>
    <xdr:to>
      <xdr:col>29</xdr:col>
      <xdr:colOff>85050</xdr:colOff>
      <xdr:row>313</xdr:row>
      <xdr:rowOff>190357</xdr:rowOff>
    </xdr:to>
    <xdr:pic>
      <xdr:nvPicPr>
        <xdr:cNvPr id="154" name="그림 153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90675" y="73647300"/>
          <a:ext cx="5400000" cy="3752707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301</xdr:row>
      <xdr:rowOff>0</xdr:rowOff>
    </xdr:from>
    <xdr:to>
      <xdr:col>26</xdr:col>
      <xdr:colOff>122742</xdr:colOff>
      <xdr:row>322</xdr:row>
      <xdr:rowOff>199350</xdr:rowOff>
    </xdr:to>
    <xdr:pic>
      <xdr:nvPicPr>
        <xdr:cNvPr id="155" name="그림 154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466975" y="74237850"/>
          <a:ext cx="3847017" cy="540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114300</xdr:colOff>
      <xdr:row>303</xdr:row>
      <xdr:rowOff>66675</xdr:rowOff>
    </xdr:from>
    <xdr:to>
      <xdr:col>31</xdr:col>
      <xdr:colOff>151317</xdr:colOff>
      <xdr:row>325</xdr:row>
      <xdr:rowOff>18375</xdr:rowOff>
    </xdr:to>
    <xdr:pic>
      <xdr:nvPicPr>
        <xdr:cNvPr id="156" name="그림 155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686175" y="74799825"/>
          <a:ext cx="3847017" cy="54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142875</xdr:colOff>
      <xdr:row>2</xdr:row>
      <xdr:rowOff>0</xdr:rowOff>
    </xdr:to>
    <xdr:grpSp>
      <xdr:nvGrpSpPr>
        <xdr:cNvPr id="2" name="그룹 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4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5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7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1" name="모서리가 둥근 직사각형 10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2" name="직사각형 11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3" name="직사각형 12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4" name="직사각형 13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5" name="직사각형 14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7" name="모서리가 둥근 직사각형 16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8" name="직사각형 17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0" name="직사각형 19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1" name="직사각형 20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104775</xdr:colOff>
      <xdr:row>2</xdr:row>
      <xdr:rowOff>0</xdr:rowOff>
    </xdr:to>
    <xdr:grpSp>
      <xdr:nvGrpSpPr>
        <xdr:cNvPr id="3" name="그룹 2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4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5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7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1" name="모서리가 둥근 직사각형 10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2" name="직사각형 11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3" name="직사각형 12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4" name="직사각형 13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5" name="직사각형 14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6" name="모서리가 둥근 직사각형 15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7" name="직사각형 16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18" name="직사각형 17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19" name="직사각형 18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0" name="직사각형 19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238125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3" name="직사각형 12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4" name="직사각형 13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5" name="직사각형 14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6" name="직사각형 15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7" name="모서리가 둥근 직사각형 16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8" name="직사각형 17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0" name="직사각형 19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1" name="직사각형 20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6</xdr:col>
      <xdr:colOff>171450</xdr:colOff>
      <xdr:row>3</xdr:row>
      <xdr:rowOff>152400</xdr:rowOff>
    </xdr:from>
    <xdr:to>
      <xdr:col>7</xdr:col>
      <xdr:colOff>266700</xdr:colOff>
      <xdr:row>5</xdr:row>
      <xdr:rowOff>0</xdr:rowOff>
    </xdr:to>
    <xdr:pic macro="[0]!모두표시">
      <xdr:nvPicPr>
        <xdr:cNvPr id="22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61975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171450</xdr:colOff>
      <xdr:row>3</xdr:row>
      <xdr:rowOff>152400</xdr:rowOff>
    </xdr:from>
    <xdr:to>
      <xdr:col>6</xdr:col>
      <xdr:colOff>104775</xdr:colOff>
      <xdr:row>5</xdr:row>
      <xdr:rowOff>0</xdr:rowOff>
    </xdr:to>
    <xdr:pic macro="[0]!작업내역입력_검색하기">
      <xdr:nvPicPr>
        <xdr:cNvPr id="23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57200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409575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3" name="직사각형 12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4" name="직사각형 13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5" name="직사각형 14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6" name="직사각형 15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7" name="모서리가 둥근 직사각형 16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8" name="직사각형 17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0" name="직사각형 19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1" name="직사각형 20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3</xdr:col>
      <xdr:colOff>1247775</xdr:colOff>
      <xdr:row>3</xdr:row>
      <xdr:rowOff>152400</xdr:rowOff>
    </xdr:from>
    <xdr:to>
      <xdr:col>3</xdr:col>
      <xdr:colOff>2228850</xdr:colOff>
      <xdr:row>5</xdr:row>
      <xdr:rowOff>0</xdr:rowOff>
    </xdr:to>
    <xdr:pic macro="[0]!모두표시">
      <xdr:nvPicPr>
        <xdr:cNvPr id="22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6230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200025</xdr:colOff>
      <xdr:row>3</xdr:row>
      <xdr:rowOff>152400</xdr:rowOff>
    </xdr:from>
    <xdr:to>
      <xdr:col>3</xdr:col>
      <xdr:colOff>1181100</xdr:colOff>
      <xdr:row>5</xdr:row>
      <xdr:rowOff>0</xdr:rowOff>
    </xdr:to>
    <xdr:pic macro="[0]!사용내역입력_검색하기">
      <xdr:nvPicPr>
        <xdr:cNvPr id="23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1455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53</xdr:col>
      <xdr:colOff>66675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4" name="직사각형 13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5" name="직사각형 14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6" name="직사각형 15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7" name="직사각형 16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8" name="모서리가 둥근 직사각형 17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9" name="직사각형 18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1" name="직사각형 20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2" name="직사각형 21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36</xdr:col>
      <xdr:colOff>0</xdr:colOff>
      <xdr:row>12</xdr:row>
      <xdr:rowOff>0</xdr:rowOff>
    </xdr:from>
    <xdr:to>
      <xdr:col>36</xdr:col>
      <xdr:colOff>981075</xdr:colOff>
      <xdr:row>13</xdr:row>
      <xdr:rowOff>57150</xdr:rowOff>
    </xdr:to>
    <xdr:pic macro="[0]!거래명세서_추출하기">
      <xdr:nvPicPr>
        <xdr:cNvPr id="23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91475" y="2933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0</xdr:colOff>
      <xdr:row>13</xdr:row>
      <xdr:rowOff>133350</xdr:rowOff>
    </xdr:from>
    <xdr:to>
      <xdr:col>36</xdr:col>
      <xdr:colOff>981075</xdr:colOff>
      <xdr:row>14</xdr:row>
      <xdr:rowOff>190500</xdr:rowOff>
    </xdr:to>
    <xdr:pic macro="[0]!미리보기">
      <xdr:nvPicPr>
        <xdr:cNvPr id="24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91475" y="32766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0</xdr:colOff>
      <xdr:row>15</xdr:row>
      <xdr:rowOff>57150</xdr:rowOff>
    </xdr:from>
    <xdr:to>
      <xdr:col>36</xdr:col>
      <xdr:colOff>981075</xdr:colOff>
      <xdr:row>16</xdr:row>
      <xdr:rowOff>57150</xdr:rowOff>
    </xdr:to>
    <xdr:pic macro="[0]!출력하기">
      <xdr:nvPicPr>
        <xdr:cNvPr id="25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991475" y="36195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609600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4" name="직사각형 13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5" name="직사각형 14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6" name="직사각형 15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7" name="직사각형 16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8" name="모서리가 둥근 직사각형 17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9" name="직사각형 18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1" name="직사각형 20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2" name="직사각형 21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8</xdr:col>
      <xdr:colOff>666750</xdr:colOff>
      <xdr:row>9</xdr:row>
      <xdr:rowOff>228600</xdr:rowOff>
    </xdr:from>
    <xdr:to>
      <xdr:col>10</xdr:col>
      <xdr:colOff>0</xdr:colOff>
      <xdr:row>11</xdr:row>
      <xdr:rowOff>0</xdr:rowOff>
    </xdr:to>
    <xdr:pic macro="[0]!작업일보_추출하기">
      <xdr:nvPicPr>
        <xdr:cNvPr id="23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81900" y="27527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666750</xdr:colOff>
      <xdr:row>11</xdr:row>
      <xdr:rowOff>76200</xdr:rowOff>
    </xdr:from>
    <xdr:to>
      <xdr:col>10</xdr:col>
      <xdr:colOff>0</xdr:colOff>
      <xdr:row>12</xdr:row>
      <xdr:rowOff>95250</xdr:rowOff>
    </xdr:to>
    <xdr:pic macro="[0]!미리보기">
      <xdr:nvPicPr>
        <xdr:cNvPr id="24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81900" y="3095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666750</xdr:colOff>
      <xdr:row>12</xdr:row>
      <xdr:rowOff>171450</xdr:rowOff>
    </xdr:from>
    <xdr:to>
      <xdr:col>10</xdr:col>
      <xdr:colOff>0</xdr:colOff>
      <xdr:row>13</xdr:row>
      <xdr:rowOff>190500</xdr:rowOff>
    </xdr:to>
    <xdr:pic macro="[0]!출력하기">
      <xdr:nvPicPr>
        <xdr:cNvPr id="25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581900" y="3438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571500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4" name="직사각형 13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5" name="직사각형 14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6" name="직사각형 15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7" name="직사각형 16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8" name="모서리가 둥근 직사각형 17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9" name="직사각형 18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1" name="직사각형 20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2" name="직사각형 21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13</xdr:col>
      <xdr:colOff>0</xdr:colOff>
      <xdr:row>9</xdr:row>
      <xdr:rowOff>228600</xdr:rowOff>
    </xdr:from>
    <xdr:to>
      <xdr:col>13</xdr:col>
      <xdr:colOff>981075</xdr:colOff>
      <xdr:row>11</xdr:row>
      <xdr:rowOff>0</xdr:rowOff>
    </xdr:to>
    <xdr:pic macro="[0]!거래처원장_추출하기">
      <xdr:nvPicPr>
        <xdr:cNvPr id="23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648950" y="27527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0</xdr:colOff>
      <xdr:row>11</xdr:row>
      <xdr:rowOff>76200</xdr:rowOff>
    </xdr:from>
    <xdr:to>
      <xdr:col>13</xdr:col>
      <xdr:colOff>981075</xdr:colOff>
      <xdr:row>12</xdr:row>
      <xdr:rowOff>95250</xdr:rowOff>
    </xdr:to>
    <xdr:pic macro="[0]!미리보기">
      <xdr:nvPicPr>
        <xdr:cNvPr id="24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648950" y="3095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0</xdr:colOff>
      <xdr:row>12</xdr:row>
      <xdr:rowOff>171450</xdr:rowOff>
    </xdr:from>
    <xdr:to>
      <xdr:col>13</xdr:col>
      <xdr:colOff>981075</xdr:colOff>
      <xdr:row>13</xdr:row>
      <xdr:rowOff>190500</xdr:rowOff>
    </xdr:to>
    <xdr:pic macro="[0]!출력하기">
      <xdr:nvPicPr>
        <xdr:cNvPr id="25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648950" y="3438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9525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4" name="직사각형 13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5" name="직사각형 14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6" name="직사각형 15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7" name="직사각형 16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8" name="모서리가 둥근 직사각형 17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9" name="직사각형 18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1" name="직사각형 20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2" name="직사각형 21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7</xdr:col>
      <xdr:colOff>666750</xdr:colOff>
      <xdr:row>9</xdr:row>
      <xdr:rowOff>228600</xdr:rowOff>
    </xdr:from>
    <xdr:to>
      <xdr:col>9</xdr:col>
      <xdr:colOff>0</xdr:colOff>
      <xdr:row>11</xdr:row>
      <xdr:rowOff>0</xdr:rowOff>
    </xdr:to>
    <xdr:pic macro="[0]!사용내역서_추출하기">
      <xdr:nvPicPr>
        <xdr:cNvPr id="23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96175" y="27527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666750</xdr:colOff>
      <xdr:row>11</xdr:row>
      <xdr:rowOff>76200</xdr:rowOff>
    </xdr:from>
    <xdr:to>
      <xdr:col>9</xdr:col>
      <xdr:colOff>0</xdr:colOff>
      <xdr:row>12</xdr:row>
      <xdr:rowOff>95250</xdr:rowOff>
    </xdr:to>
    <xdr:pic macro="[0]!미리보기">
      <xdr:nvPicPr>
        <xdr:cNvPr id="24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96175" y="3095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666750</xdr:colOff>
      <xdr:row>12</xdr:row>
      <xdr:rowOff>171450</xdr:rowOff>
    </xdr:from>
    <xdr:to>
      <xdr:col>9</xdr:col>
      <xdr:colOff>0</xdr:colOff>
      <xdr:row>13</xdr:row>
      <xdr:rowOff>190500</xdr:rowOff>
    </xdr:to>
    <xdr:pic macro="[0]!출력하기">
      <xdr:nvPicPr>
        <xdr:cNvPr id="25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96175" y="3438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590550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4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xmlns="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9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장비 작업일보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거래처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거래처목록</a:t>
            </a:r>
          </a:p>
        </xdr:txBody>
      </xdr:sp>
      <xdr:sp macro="[0]!이동_장비목록" textlink="">
        <xdr:nvSpPr>
          <xdr:cNvPr id="14" name="직사각형 13"/>
          <xdr:cNvSpPr/>
        </xdr:nvSpPr>
        <xdr:spPr bwMode="auto">
          <a:xfrm>
            <a:off x="23907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장비목록</a:t>
            </a:r>
          </a:p>
        </xdr:txBody>
      </xdr:sp>
      <xdr:sp macro="[0]!이동_작업대여내역" textlink="">
        <xdr:nvSpPr>
          <xdr:cNvPr id="15" name="직사각형 14"/>
          <xdr:cNvSpPr/>
        </xdr:nvSpPr>
        <xdr:spPr bwMode="auto">
          <a:xfrm>
            <a:off x="3124200" y="552450"/>
            <a:ext cx="981075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장비대여내역</a:t>
            </a:r>
          </a:p>
        </xdr:txBody>
      </xdr:sp>
      <xdr:sp macro="[0]!이동_경비사용" textlink="">
        <xdr:nvSpPr>
          <xdr:cNvPr id="16" name="직사각형 15"/>
          <xdr:cNvSpPr/>
        </xdr:nvSpPr>
        <xdr:spPr bwMode="auto">
          <a:xfrm>
            <a:off x="4105275" y="552450"/>
            <a:ext cx="895350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경비사용</a:t>
            </a:r>
          </a:p>
        </xdr:txBody>
      </xdr:sp>
      <xdr:sp macro="[0]!이동_거래명세서" textlink="">
        <xdr:nvSpPr>
          <xdr:cNvPr id="17" name="직사각형 16"/>
          <xdr:cNvSpPr/>
        </xdr:nvSpPr>
        <xdr:spPr bwMode="auto">
          <a:xfrm>
            <a:off x="4829174" y="552450"/>
            <a:ext cx="1200151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거래명세서</a:t>
            </a:r>
          </a:p>
        </xdr:txBody>
      </xdr:sp>
      <xdr:sp macro="[0]!이동_미수금미지급금" textlink="">
        <xdr:nvSpPr>
          <xdr:cNvPr id="18" name="모서리가 둥근 직사각형 17"/>
          <xdr:cNvSpPr/>
        </xdr:nvSpPr>
        <xdr:spPr bwMode="auto">
          <a:xfrm>
            <a:off x="7972426" y="552450"/>
            <a:ext cx="1266824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미수금미지급금</a:t>
            </a:r>
            <a:endParaRPr lang="en-US" altLang="ko-KR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작업일보" textlink="">
        <xdr:nvSpPr>
          <xdr:cNvPr id="19" name="직사각형 18"/>
          <xdr:cNvSpPr/>
        </xdr:nvSpPr>
        <xdr:spPr bwMode="auto">
          <a:xfrm>
            <a:off x="568642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작업일보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장비 작업일보 통합관리 프로그램</a:t>
            </a:r>
          </a:p>
        </xdr:txBody>
      </xdr:sp>
      <xdr:sp macro="[0]!이동_거래처원장" textlink="">
        <xdr:nvSpPr>
          <xdr:cNvPr id="21" name="직사각형 20"/>
          <xdr:cNvSpPr/>
        </xdr:nvSpPr>
        <xdr:spPr bwMode="auto">
          <a:xfrm>
            <a:off x="6419850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거래처원장</a:t>
            </a:r>
          </a:p>
        </xdr:txBody>
      </xdr:sp>
      <xdr:sp macro="[0]!이동_사용내역서" textlink="">
        <xdr:nvSpPr>
          <xdr:cNvPr id="22" name="직사각형 21"/>
          <xdr:cNvSpPr/>
        </xdr:nvSpPr>
        <xdr:spPr bwMode="auto">
          <a:xfrm>
            <a:off x="7267575" y="552450"/>
            <a:ext cx="866776" cy="295200"/>
          </a:xfrm>
          <a:prstGeom prst="rect">
            <a:avLst/>
          </a:prstGeom>
          <a:solidFill>
            <a:srgbClr val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사용내역서</a:t>
            </a:r>
          </a:p>
        </xdr:txBody>
      </xdr:sp>
    </xdr:grpSp>
    <xdr:clientData/>
  </xdr:twoCellAnchor>
  <xdr:twoCellAnchor editAs="absolute">
    <xdr:from>
      <xdr:col>6</xdr:col>
      <xdr:colOff>0</xdr:colOff>
      <xdr:row>8</xdr:row>
      <xdr:rowOff>152400</xdr:rowOff>
    </xdr:from>
    <xdr:to>
      <xdr:col>7</xdr:col>
      <xdr:colOff>19050</xdr:colOff>
      <xdr:row>10</xdr:row>
      <xdr:rowOff>0</xdr:rowOff>
    </xdr:to>
    <xdr:pic macro="[0]!거래처미수금미지급금_추출하기">
      <xdr:nvPicPr>
        <xdr:cNvPr id="23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248400" y="2238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0</xdr:colOff>
      <xdr:row>10</xdr:row>
      <xdr:rowOff>76200</xdr:rowOff>
    </xdr:from>
    <xdr:to>
      <xdr:col>7</xdr:col>
      <xdr:colOff>19050</xdr:colOff>
      <xdr:row>11</xdr:row>
      <xdr:rowOff>133350</xdr:rowOff>
    </xdr:to>
    <xdr:pic macro="[0]!미리보기">
      <xdr:nvPicPr>
        <xdr:cNvPr id="24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248400" y="2581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0</xdr:colOff>
      <xdr:row>12</xdr:row>
      <xdr:rowOff>0</xdr:rowOff>
    </xdr:from>
    <xdr:to>
      <xdr:col>7</xdr:col>
      <xdr:colOff>19050</xdr:colOff>
      <xdr:row>13</xdr:row>
      <xdr:rowOff>57150</xdr:rowOff>
    </xdr:to>
    <xdr:pic macro="[0]!출력하기">
      <xdr:nvPicPr>
        <xdr:cNvPr id="25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248400" y="2924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tabColor theme="1" tint="0.499984740745262"/>
    <pageSetUpPr autoPageBreaks="0"/>
  </sheetPr>
  <dimension ref="B1:J7"/>
  <sheetViews>
    <sheetView workbookViewId="0">
      <selection activeCell="E5" sqref="E5"/>
    </sheetView>
  </sheetViews>
  <sheetFormatPr defaultColWidth="9" defaultRowHeight="17.100000000000001" customHeight="1"/>
  <cols>
    <col min="1" max="1" width="0.875" style="1" customWidth="1"/>
    <col min="2" max="8" width="9" style="1"/>
    <col min="9" max="9" width="9.75" style="1" bestFit="1" customWidth="1"/>
    <col min="10" max="16384" width="9" style="1"/>
  </cols>
  <sheetData>
    <row r="1" spans="2:10" ht="26.1" customHeight="1"/>
    <row r="2" spans="2:10" ht="26.1" customHeight="1"/>
    <row r="3" spans="2:10" ht="6.95" customHeight="1"/>
    <row r="4" spans="2:10" ht="17.100000000000001" customHeight="1">
      <c r="B4" s="6" t="s">
        <v>18</v>
      </c>
      <c r="I4" s="6" t="s">
        <v>22</v>
      </c>
    </row>
    <row r="5" spans="2:10" ht="17.100000000000001" customHeight="1">
      <c r="B5" s="14" t="str">
        <f>장비대여내역!B7</f>
        <v>구분</v>
      </c>
      <c r="C5" s="14" t="str">
        <f>장비대여내역!C7</f>
        <v>날짜</v>
      </c>
      <c r="D5" s="14" t="str">
        <f>장비대여내역!D7</f>
        <v>거래처</v>
      </c>
      <c r="E5" s="14" t="str">
        <f>장비대여내역!E7</f>
        <v>장비명</v>
      </c>
      <c r="F5" s="24"/>
      <c r="I5" s="14" t="str">
        <f>경비사용!B7</f>
        <v>날짜</v>
      </c>
      <c r="J5" s="14" t="str">
        <f>경비사용!C7</f>
        <v>장비명</v>
      </c>
    </row>
    <row r="6" spans="2:10" ht="17.100000000000001" customHeight="1">
      <c r="B6" s="14" t="str">
        <f>IF(장비대여내역!B5="","&lt;&gt;0",장비대여내역!B5)</f>
        <v>&lt;&gt;0</v>
      </c>
      <c r="C6" s="14">
        <f>IF(장비대여내역!C5="","&lt;&gt;0",장비대여내역!C5)</f>
        <v>42461</v>
      </c>
      <c r="D6" s="14" t="str">
        <f>IF(장비대여내역!D5="","&lt;&gt;0",장비대여내역!D5)</f>
        <v>&lt;&gt;0</v>
      </c>
      <c r="E6" s="14" t="str">
        <f>IF(장비대여내역!E5="","&lt;&gt;0","*" &amp; 장비대여내역!E5 &amp; "*")</f>
        <v>&lt;&gt;0</v>
      </c>
      <c r="F6" s="24"/>
      <c r="I6" s="15">
        <f>IF(경비사용!B5="","&lt;&gt;0",경비사용!B5)</f>
        <v>42461</v>
      </c>
      <c r="J6" s="14" t="str">
        <f>IF(경비사용!C5="","&lt;&gt;0","*" &amp; 경비사용!C5 &amp; "*")</f>
        <v>&lt;&gt;0</v>
      </c>
    </row>
    <row r="7" spans="2:10" ht="17.100000000000001" customHeight="1">
      <c r="F7" s="24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>
    <tabColor rgb="FF8CD050"/>
  </sheetPr>
  <dimension ref="A1:A8"/>
  <sheetViews>
    <sheetView showGridLines="0" tabSelected="1" workbookViewId="0"/>
  </sheetViews>
  <sheetFormatPr defaultColWidth="3.125" defaultRowHeight="20.100000000000001" customHeight="1"/>
  <sheetData>
    <row r="1" ht="16.5"/>
    <row r="2" ht="16.5"/>
    <row r="3" ht="16.5"/>
    <row r="4" ht="16.5"/>
    <row r="5" ht="16.5"/>
    <row r="6" ht="16.5"/>
    <row r="7" ht="16.5"/>
    <row r="8" ht="16.5"/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theme="6" tint="-0.499984740745262"/>
    <pageSetUpPr autoPageBreaks="0"/>
  </sheetPr>
  <dimension ref="B1:J22"/>
  <sheetViews>
    <sheetView showGridLines="0" workbookViewId="0">
      <pane ySplit="7" topLeftCell="A8" activePane="bottomLeft" state="frozen"/>
      <selection activeCell="A8" sqref="A8"/>
      <selection pane="bottomLeft" activeCell="C6" sqref="C6"/>
    </sheetView>
  </sheetViews>
  <sheetFormatPr defaultColWidth="9" defaultRowHeight="17.100000000000001" customHeight="1"/>
  <cols>
    <col min="1" max="1" width="0.875" style="2" customWidth="1"/>
    <col min="2" max="2" width="20.375" style="7" bestFit="1" customWidth="1"/>
    <col min="3" max="3" width="12.625" style="7" customWidth="1"/>
    <col min="4" max="4" width="12.5" style="7" customWidth="1"/>
    <col min="5" max="6" width="12.625" style="7" customWidth="1"/>
    <col min="7" max="7" width="30.625" style="20" customWidth="1"/>
    <col min="8" max="8" width="12.625" style="7" customWidth="1"/>
    <col min="9" max="9" width="18" style="7" customWidth="1"/>
    <col min="10" max="10" width="12.625" style="7" customWidth="1"/>
    <col min="11" max="16384" width="9" style="2"/>
  </cols>
  <sheetData>
    <row r="1" spans="2:10" ht="38.1" customHeight="1">
      <c r="B1" s="2"/>
      <c r="C1" s="2"/>
      <c r="D1" s="2"/>
      <c r="E1" s="2"/>
      <c r="F1" s="2"/>
      <c r="G1" s="31"/>
      <c r="H1" s="2"/>
      <c r="I1" s="2"/>
      <c r="J1" s="2"/>
    </row>
    <row r="2" spans="2:10" ht="38.1" customHeight="1">
      <c r="B2" s="2"/>
      <c r="C2" s="2"/>
      <c r="D2" s="2"/>
      <c r="E2" s="2"/>
      <c r="F2" s="2"/>
      <c r="G2" s="31"/>
      <c r="H2" s="2"/>
      <c r="I2" s="2"/>
      <c r="J2" s="2"/>
    </row>
    <row r="3" spans="2:10" ht="24.95" customHeight="1">
      <c r="B3" s="126" t="s">
        <v>148</v>
      </c>
      <c r="C3" s="2"/>
      <c r="D3" s="2"/>
      <c r="E3" s="2"/>
      <c r="F3" s="2"/>
      <c r="G3" s="31"/>
      <c r="H3" s="2"/>
      <c r="I3" s="2"/>
      <c r="J3" s="2"/>
    </row>
    <row r="4" spans="2:10" ht="17.100000000000001" customHeight="1">
      <c r="B4" s="120" t="s">
        <v>6</v>
      </c>
      <c r="C4" s="120" t="s">
        <v>7</v>
      </c>
      <c r="D4" s="120" t="s">
        <v>8</v>
      </c>
      <c r="E4" s="120" t="s">
        <v>9</v>
      </c>
      <c r="F4" s="120" t="s">
        <v>141</v>
      </c>
      <c r="G4" s="120" t="s">
        <v>10</v>
      </c>
      <c r="H4" s="135" t="s">
        <v>3</v>
      </c>
      <c r="I4" s="136"/>
      <c r="J4" s="137"/>
    </row>
    <row r="5" spans="2:10" ht="17.100000000000001" customHeight="1" thickBot="1">
      <c r="B5" s="121" t="s">
        <v>131</v>
      </c>
      <c r="C5" s="121" t="s">
        <v>151</v>
      </c>
      <c r="D5" s="121" t="s">
        <v>132</v>
      </c>
      <c r="E5" s="121" t="s">
        <v>133</v>
      </c>
      <c r="F5" s="121"/>
      <c r="G5" s="122" t="s">
        <v>134</v>
      </c>
      <c r="H5" s="138"/>
      <c r="I5" s="139"/>
      <c r="J5" s="140"/>
    </row>
    <row r="6" spans="2:10" ht="24.95" customHeight="1">
      <c r="B6" s="126" t="s">
        <v>149</v>
      </c>
      <c r="C6" s="2"/>
      <c r="D6" s="2"/>
      <c r="E6" s="2"/>
      <c r="F6" s="2"/>
      <c r="G6" s="31"/>
      <c r="H6" s="2"/>
      <c r="I6" s="2"/>
      <c r="J6" s="2"/>
    </row>
    <row r="7" spans="2:10" ht="17.100000000000001" customHeight="1">
      <c r="B7" s="8" t="s">
        <v>6</v>
      </c>
      <c r="C7" s="8" t="s">
        <v>7</v>
      </c>
      <c r="D7" s="8" t="s">
        <v>8</v>
      </c>
      <c r="E7" s="8" t="s">
        <v>9</v>
      </c>
      <c r="F7" s="8" t="s">
        <v>135</v>
      </c>
      <c r="G7" s="8" t="s">
        <v>10</v>
      </c>
      <c r="H7" s="8" t="s">
        <v>3</v>
      </c>
      <c r="I7" s="8" t="s">
        <v>48</v>
      </c>
      <c r="J7" s="8" t="s">
        <v>49</v>
      </c>
    </row>
    <row r="8" spans="2:10" ht="17.100000000000001" customHeight="1">
      <c r="B8" s="47" t="s">
        <v>53</v>
      </c>
      <c r="C8" s="7" t="s">
        <v>60</v>
      </c>
      <c r="D8" s="7" t="s">
        <v>61</v>
      </c>
      <c r="E8" s="7" t="s">
        <v>65</v>
      </c>
      <c r="F8" s="7" t="s">
        <v>136</v>
      </c>
      <c r="G8" s="20" t="s">
        <v>68</v>
      </c>
    </row>
    <row r="9" spans="2:10" ht="17.100000000000001" customHeight="1">
      <c r="B9" s="7" t="s">
        <v>55</v>
      </c>
      <c r="C9" s="7" t="s">
        <v>60</v>
      </c>
      <c r="D9" s="7" t="s">
        <v>62</v>
      </c>
      <c r="E9" s="7" t="s">
        <v>66</v>
      </c>
      <c r="F9" s="7" t="s">
        <v>137</v>
      </c>
      <c r="G9" s="20" t="s">
        <v>69</v>
      </c>
    </row>
    <row r="10" spans="2:10" ht="17.100000000000001" customHeight="1">
      <c r="B10" s="7" t="s">
        <v>57</v>
      </c>
      <c r="C10" s="7" t="s">
        <v>60</v>
      </c>
      <c r="D10" s="7" t="s">
        <v>63</v>
      </c>
      <c r="E10" s="7" t="s">
        <v>67</v>
      </c>
      <c r="F10" s="7" t="s">
        <v>138</v>
      </c>
      <c r="G10" s="20" t="s">
        <v>70</v>
      </c>
      <c r="I10" s="7" t="s">
        <v>73</v>
      </c>
      <c r="J10" s="7" t="s">
        <v>72</v>
      </c>
    </row>
    <row r="11" spans="2:10" ht="17.100000000000001" customHeight="1">
      <c r="B11" s="7" t="s">
        <v>59</v>
      </c>
      <c r="C11" s="7" t="s">
        <v>60</v>
      </c>
      <c r="D11" s="7" t="s">
        <v>64</v>
      </c>
      <c r="E11" s="7" t="s">
        <v>140</v>
      </c>
      <c r="F11" s="7" t="s">
        <v>139</v>
      </c>
      <c r="G11" s="20" t="s">
        <v>71</v>
      </c>
    </row>
    <row r="16" spans="2:10" ht="17.100000000000001" customHeight="1">
      <c r="D16" s="32"/>
    </row>
    <row r="21" spans="4:7" ht="17.100000000000001" customHeight="1">
      <c r="G21" s="123"/>
    </row>
    <row r="22" spans="4:7" ht="17.100000000000001" customHeight="1">
      <c r="D22" s="32"/>
    </row>
  </sheetData>
  <mergeCells count="2">
    <mergeCell ref="H4:J4"/>
    <mergeCell ref="H5:J5"/>
  </mergeCells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5">
    <tabColor theme="6" tint="-0.499984740745262"/>
    <pageSetUpPr autoPageBreaks="0"/>
  </sheetPr>
  <dimension ref="B1:F11"/>
  <sheetViews>
    <sheetView showGridLines="0" workbookViewId="0">
      <pane ySplit="7" topLeftCell="A8" activePane="bottomLeft" state="frozen"/>
      <selection activeCell="A8" sqref="A8"/>
      <selection pane="bottomLeft"/>
    </sheetView>
  </sheetViews>
  <sheetFormatPr defaultColWidth="9" defaultRowHeight="17.100000000000001" customHeight="1"/>
  <cols>
    <col min="1" max="1" width="0.875" style="2" customWidth="1"/>
    <col min="2" max="2" width="15.625" style="7" customWidth="1"/>
    <col min="3" max="3" width="12.625" style="54" customWidth="1"/>
    <col min="4" max="4" width="10.625" style="7" customWidth="1"/>
    <col min="5" max="6" width="12.625" style="7" customWidth="1"/>
    <col min="7" max="16384" width="9" style="2"/>
  </cols>
  <sheetData>
    <row r="1" spans="2:6" ht="38.1" customHeight="1">
      <c r="B1" s="2"/>
      <c r="C1" s="2"/>
      <c r="D1" s="2"/>
      <c r="E1" s="2"/>
      <c r="F1" s="2"/>
    </row>
    <row r="2" spans="2:6" ht="38.1" customHeight="1">
      <c r="B2" s="2"/>
      <c r="C2" s="2"/>
      <c r="D2" s="2"/>
      <c r="E2" s="2"/>
      <c r="F2" s="2"/>
    </row>
    <row r="3" spans="2:6" ht="6.95" customHeight="1">
      <c r="B3" s="2"/>
      <c r="C3" s="2"/>
      <c r="D3" s="2"/>
      <c r="E3" s="2"/>
      <c r="F3" s="2"/>
    </row>
    <row r="4" spans="2:6" ht="6.95" customHeight="1">
      <c r="B4" s="2"/>
      <c r="C4" s="2"/>
      <c r="D4" s="2"/>
      <c r="E4" s="2"/>
      <c r="F4" s="2"/>
    </row>
    <row r="5" spans="2:6" ht="17.100000000000001" customHeight="1">
      <c r="B5" s="125" t="s">
        <v>150</v>
      </c>
      <c r="C5" s="2"/>
      <c r="D5" s="2"/>
      <c r="E5" s="2"/>
      <c r="F5" s="2"/>
    </row>
    <row r="6" spans="2:6" ht="6.95" customHeight="1">
      <c r="B6" s="2"/>
      <c r="C6" s="2"/>
      <c r="D6" s="2"/>
      <c r="E6" s="2"/>
      <c r="F6" s="2"/>
    </row>
    <row r="7" spans="2:6" ht="17.100000000000001" customHeight="1">
      <c r="B7" s="8" t="s">
        <v>75</v>
      </c>
      <c r="C7" s="8" t="s">
        <v>76</v>
      </c>
      <c r="D7" s="8" t="s">
        <v>77</v>
      </c>
      <c r="E7" s="8" t="s">
        <v>78</v>
      </c>
      <c r="F7" s="8" t="s">
        <v>79</v>
      </c>
    </row>
    <row r="8" spans="2:6" ht="17.100000000000001" customHeight="1">
      <c r="B8" s="7" t="s">
        <v>81</v>
      </c>
      <c r="C8" s="54">
        <v>36528</v>
      </c>
      <c r="D8" s="7">
        <v>2000</v>
      </c>
      <c r="E8" s="7" t="s">
        <v>88</v>
      </c>
    </row>
    <row r="9" spans="2:6" ht="17.100000000000001" customHeight="1">
      <c r="B9" s="7" t="s">
        <v>83</v>
      </c>
      <c r="C9" s="54">
        <v>40464</v>
      </c>
      <c r="D9" s="7">
        <v>2008</v>
      </c>
      <c r="E9" s="7" t="s">
        <v>88</v>
      </c>
    </row>
    <row r="10" spans="2:6" ht="17.100000000000001" customHeight="1">
      <c r="B10" s="7" t="s">
        <v>85</v>
      </c>
      <c r="C10" s="54">
        <v>40025</v>
      </c>
      <c r="D10" s="7">
        <v>2008</v>
      </c>
      <c r="E10" s="7" t="s">
        <v>88</v>
      </c>
    </row>
    <row r="11" spans="2:6" ht="17.100000000000001" customHeight="1">
      <c r="B11" s="7" t="s">
        <v>87</v>
      </c>
      <c r="C11" s="54">
        <v>39789</v>
      </c>
      <c r="D11" s="7">
        <v>2008</v>
      </c>
      <c r="E11" s="7" t="s">
        <v>88</v>
      </c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3"/>
    <pageSetUpPr autoPageBreaks="0"/>
  </sheetPr>
  <dimension ref="A1:N187"/>
  <sheetViews>
    <sheetView showGridLines="0" workbookViewId="0">
      <pane ySplit="7" topLeftCell="A8" activePane="bottomLeft" state="frozen"/>
      <selection activeCell="A8" sqref="A8"/>
      <selection pane="bottomLeft"/>
    </sheetView>
  </sheetViews>
  <sheetFormatPr defaultColWidth="9" defaultRowHeight="17.100000000000001" customHeight="1"/>
  <cols>
    <col min="1" max="1" width="0.875" style="2" customWidth="1"/>
    <col min="2" max="2" width="7.625" style="47" customWidth="1"/>
    <col min="3" max="3" width="11.625" style="48" customWidth="1"/>
    <col min="4" max="4" width="20" style="7" customWidth="1"/>
    <col min="5" max="5" width="17.625" style="47" customWidth="1"/>
    <col min="6" max="6" width="13.75" style="49" bestFit="1" customWidth="1"/>
    <col min="7" max="10" width="11.625" style="50" customWidth="1"/>
    <col min="11" max="11" width="14.375" style="47" bestFit="1" customWidth="1"/>
    <col min="12" max="13" width="9" style="2"/>
    <col min="14" max="14" width="11.875" style="2" bestFit="1" customWidth="1"/>
    <col min="15" max="16384" width="9" style="2"/>
  </cols>
  <sheetData>
    <row r="1" spans="1:14" ht="38.1" customHeight="1">
      <c r="B1" s="2"/>
      <c r="C1" s="2"/>
      <c r="D1" s="2"/>
      <c r="E1" s="2"/>
      <c r="F1" s="33"/>
      <c r="G1" s="2"/>
      <c r="H1" s="2"/>
      <c r="I1" s="2"/>
      <c r="J1" s="2"/>
      <c r="K1" s="2"/>
    </row>
    <row r="2" spans="1:14" ht="38.1" customHeight="1">
      <c r="B2" s="2"/>
      <c r="C2" s="2"/>
      <c r="D2" s="2"/>
      <c r="E2" s="2"/>
      <c r="F2" s="55"/>
      <c r="G2" s="24"/>
      <c r="H2" s="2"/>
      <c r="I2" s="2"/>
      <c r="J2" s="2"/>
      <c r="K2" s="2"/>
    </row>
    <row r="3" spans="1:14" ht="6.95" customHeight="1">
      <c r="B3" s="2"/>
      <c r="C3" s="2"/>
      <c r="D3" s="2"/>
      <c r="E3" s="2"/>
      <c r="F3" s="55"/>
      <c r="G3" s="24"/>
      <c r="H3" s="2"/>
      <c r="I3" s="2"/>
      <c r="J3" s="2"/>
      <c r="K3" s="2"/>
    </row>
    <row r="4" spans="1:14" ht="17.100000000000001" customHeight="1">
      <c r="B4" s="34" t="str">
        <f>B7</f>
        <v>구분</v>
      </c>
      <c r="C4" s="34" t="str">
        <f>C7</f>
        <v>날짜</v>
      </c>
      <c r="D4" s="34" t="str">
        <f>D7</f>
        <v>거래처</v>
      </c>
      <c r="E4" s="35" t="str">
        <f>E7</f>
        <v>장비명</v>
      </c>
      <c r="F4" s="56"/>
      <c r="G4" s="24"/>
      <c r="H4" s="2"/>
      <c r="I4" s="2"/>
      <c r="J4" s="2"/>
      <c r="K4" s="2"/>
    </row>
    <row r="5" spans="1:14" ht="17.100000000000001" customHeight="1" thickBot="1">
      <c r="B5" s="36"/>
      <c r="C5" s="37">
        <v>42461</v>
      </c>
      <c r="D5" s="51"/>
      <c r="E5" s="38"/>
      <c r="F5" s="56"/>
      <c r="G5" s="24"/>
      <c r="H5" s="2"/>
      <c r="I5" s="2"/>
      <c r="J5" s="2"/>
      <c r="K5" s="2"/>
    </row>
    <row r="6" spans="1:14" ht="6.95" customHeight="1">
      <c r="B6" s="2"/>
      <c r="C6" s="2"/>
      <c r="D6" s="2"/>
      <c r="E6" s="2"/>
      <c r="F6" s="57"/>
      <c r="G6" s="58"/>
      <c r="H6" s="2"/>
      <c r="I6" s="2"/>
      <c r="J6" s="2"/>
      <c r="K6" s="2"/>
    </row>
    <row r="7" spans="1:14" ht="17.100000000000001" customHeight="1">
      <c r="B7" s="52" t="s">
        <v>11</v>
      </c>
      <c r="C7" s="52" t="s">
        <v>12</v>
      </c>
      <c r="D7" s="52" t="s">
        <v>13</v>
      </c>
      <c r="E7" s="52" t="s">
        <v>74</v>
      </c>
      <c r="F7" s="53" t="s">
        <v>89</v>
      </c>
      <c r="G7" s="52" t="s">
        <v>15</v>
      </c>
      <c r="H7" s="52" t="s">
        <v>16</v>
      </c>
      <c r="I7" s="52" t="s">
        <v>20</v>
      </c>
      <c r="J7" s="52" t="s">
        <v>21</v>
      </c>
      <c r="K7" s="52" t="s">
        <v>14</v>
      </c>
    </row>
    <row r="8" spans="1:14" ht="17.100000000000001" customHeight="1">
      <c r="A8" s="39"/>
      <c r="B8" s="40" t="s">
        <v>17</v>
      </c>
      <c r="C8" s="41">
        <v>42461</v>
      </c>
      <c r="D8" s="40" t="s">
        <v>52</v>
      </c>
      <c r="E8" s="40" t="s">
        <v>80</v>
      </c>
      <c r="F8" s="42" t="s">
        <v>44</v>
      </c>
      <c r="G8" s="43"/>
      <c r="H8" s="43">
        <v>1000000</v>
      </c>
      <c r="I8" s="43"/>
      <c r="J8" s="43">
        <v>1000000</v>
      </c>
      <c r="K8" s="40"/>
      <c r="L8" s="39"/>
      <c r="M8" s="39"/>
      <c r="N8" s="39"/>
    </row>
    <row r="9" spans="1:14" ht="17.100000000000001" customHeight="1">
      <c r="A9" s="39"/>
      <c r="B9" s="40" t="s">
        <v>17</v>
      </c>
      <c r="C9" s="41">
        <v>42462</v>
      </c>
      <c r="D9" s="40" t="s">
        <v>54</v>
      </c>
      <c r="E9" s="40" t="s">
        <v>82</v>
      </c>
      <c r="F9" s="42" t="s">
        <v>93</v>
      </c>
      <c r="G9" s="43"/>
      <c r="H9" s="43">
        <v>1500000</v>
      </c>
      <c r="I9" s="43"/>
      <c r="J9" s="43"/>
      <c r="K9" s="40"/>
      <c r="L9" s="39"/>
      <c r="M9" s="39"/>
      <c r="N9" s="39"/>
    </row>
    <row r="10" spans="1:14" ht="17.100000000000001" customHeight="1">
      <c r="A10" s="39"/>
      <c r="B10" s="40" t="s">
        <v>17</v>
      </c>
      <c r="C10" s="41">
        <v>42463</v>
      </c>
      <c r="D10" s="40" t="s">
        <v>56</v>
      </c>
      <c r="E10" s="40" t="s">
        <v>84</v>
      </c>
      <c r="F10" s="42" t="s">
        <v>44</v>
      </c>
      <c r="G10" s="43"/>
      <c r="H10" s="43">
        <v>500000</v>
      </c>
      <c r="I10" s="43"/>
      <c r="J10" s="43">
        <v>500000</v>
      </c>
      <c r="K10" s="40"/>
      <c r="L10" s="39"/>
      <c r="M10" s="39"/>
      <c r="N10" s="39"/>
    </row>
    <row r="11" spans="1:14" ht="17.100000000000001" customHeight="1">
      <c r="A11" s="39"/>
      <c r="B11" s="40" t="s">
        <v>17</v>
      </c>
      <c r="C11" s="41">
        <v>42464</v>
      </c>
      <c r="D11" s="40" t="s">
        <v>58</v>
      </c>
      <c r="E11" s="40" t="s">
        <v>86</v>
      </c>
      <c r="F11" s="42" t="s">
        <v>44</v>
      </c>
      <c r="G11" s="43"/>
      <c r="H11" s="43">
        <v>650000</v>
      </c>
      <c r="I11" s="43"/>
      <c r="J11" s="43"/>
      <c r="K11" s="40"/>
      <c r="L11" s="39"/>
      <c r="M11" s="39"/>
      <c r="N11" s="39"/>
    </row>
    <row r="12" spans="1:14" ht="17.100000000000001" customHeight="1">
      <c r="A12" s="39">
        <v>0</v>
      </c>
      <c r="B12" s="40" t="s">
        <v>43</v>
      </c>
      <c r="C12" s="41">
        <v>42465</v>
      </c>
      <c r="D12" s="40" t="s">
        <v>91</v>
      </c>
      <c r="E12" s="40" t="s">
        <v>95</v>
      </c>
      <c r="F12" s="42" t="s">
        <v>46</v>
      </c>
      <c r="G12" s="43">
        <v>700000</v>
      </c>
      <c r="H12" s="43"/>
      <c r="I12" s="43">
        <v>500000</v>
      </c>
      <c r="J12" s="43"/>
      <c r="K12" s="40"/>
      <c r="L12" s="39"/>
      <c r="M12" s="39"/>
      <c r="N12" s="39"/>
    </row>
    <row r="13" spans="1:14" ht="17.100000000000001" customHeight="1">
      <c r="A13" s="39"/>
      <c r="B13" s="40" t="s">
        <v>17</v>
      </c>
      <c r="C13" s="41">
        <v>42465</v>
      </c>
      <c r="D13" s="40" t="s">
        <v>52</v>
      </c>
      <c r="E13" s="40" t="s">
        <v>86</v>
      </c>
      <c r="F13" s="42" t="s">
        <v>147</v>
      </c>
      <c r="G13" s="43"/>
      <c r="H13" s="43">
        <v>650000</v>
      </c>
      <c r="I13" s="43"/>
      <c r="J13" s="43">
        <v>650000</v>
      </c>
      <c r="K13" s="40"/>
      <c r="L13" s="39"/>
      <c r="M13" s="39"/>
      <c r="N13" s="39"/>
    </row>
    <row r="14" spans="1:14" ht="17.100000000000001" customHeight="1">
      <c r="A14" s="39"/>
      <c r="B14" s="40"/>
      <c r="C14" s="41"/>
      <c r="D14" s="40"/>
      <c r="E14" s="40"/>
      <c r="F14" s="42"/>
      <c r="G14" s="43"/>
      <c r="H14" s="43"/>
      <c r="I14" s="43"/>
      <c r="J14" s="43"/>
      <c r="K14" s="40"/>
      <c r="L14" s="39"/>
      <c r="M14" s="39"/>
      <c r="N14" s="39"/>
    </row>
    <row r="15" spans="1:14" ht="17.100000000000001" customHeight="1">
      <c r="A15" s="39"/>
      <c r="B15" s="40"/>
      <c r="C15" s="41"/>
      <c r="D15" s="40"/>
      <c r="E15" s="40"/>
      <c r="F15" s="42"/>
      <c r="G15" s="43"/>
      <c r="H15" s="43"/>
      <c r="I15" s="43"/>
      <c r="J15" s="43"/>
      <c r="K15" s="40"/>
      <c r="L15" s="39"/>
      <c r="M15" s="39"/>
      <c r="N15" s="39"/>
    </row>
    <row r="16" spans="1:14" ht="17.100000000000001" customHeight="1">
      <c r="A16" s="39"/>
      <c r="B16" s="40"/>
      <c r="C16" s="41"/>
      <c r="D16" s="40"/>
      <c r="E16" s="40"/>
      <c r="F16" s="42"/>
      <c r="G16" s="43"/>
      <c r="H16" s="43"/>
      <c r="I16" s="43"/>
      <c r="J16" s="43"/>
      <c r="K16" s="40"/>
      <c r="L16" s="39"/>
      <c r="M16" s="39"/>
      <c r="N16" s="39"/>
    </row>
    <row r="17" spans="1:14" ht="17.100000000000001" customHeight="1">
      <c r="A17" s="39"/>
      <c r="B17" s="40"/>
      <c r="C17" s="41"/>
      <c r="D17" s="40"/>
      <c r="E17" s="40"/>
      <c r="F17" s="42"/>
      <c r="G17" s="43"/>
      <c r="H17" s="43"/>
      <c r="I17" s="43"/>
      <c r="J17" s="43"/>
      <c r="K17" s="40"/>
      <c r="L17" s="39"/>
      <c r="M17" s="39"/>
      <c r="N17" s="39"/>
    </row>
    <row r="18" spans="1:14" ht="17.100000000000001" customHeight="1">
      <c r="A18" s="39"/>
      <c r="B18" s="40"/>
      <c r="C18" s="41"/>
      <c r="D18" s="40"/>
      <c r="E18" s="40"/>
      <c r="F18" s="42"/>
      <c r="G18" s="43"/>
      <c r="H18" s="43"/>
      <c r="I18" s="43"/>
      <c r="J18" s="43"/>
      <c r="K18" s="40"/>
      <c r="L18" s="39"/>
      <c r="M18" s="39"/>
      <c r="N18" s="39"/>
    </row>
    <row r="19" spans="1:14" ht="17.100000000000001" customHeight="1">
      <c r="A19" s="39"/>
      <c r="B19" s="40"/>
      <c r="C19" s="41"/>
      <c r="D19" s="40"/>
      <c r="E19" s="40"/>
      <c r="F19" s="42"/>
      <c r="G19" s="43"/>
      <c r="H19" s="43"/>
      <c r="I19" s="43"/>
      <c r="J19" s="43"/>
      <c r="K19" s="40"/>
      <c r="L19" s="39"/>
      <c r="M19" s="39"/>
      <c r="N19" s="39"/>
    </row>
    <row r="20" spans="1:14" ht="17.100000000000001" customHeight="1">
      <c r="A20" s="39"/>
      <c r="B20" s="40"/>
      <c r="C20" s="41"/>
      <c r="D20" s="40"/>
      <c r="E20" s="40"/>
      <c r="F20" s="42"/>
      <c r="G20" s="43"/>
      <c r="H20" s="43"/>
      <c r="I20" s="43"/>
      <c r="J20" s="43"/>
      <c r="K20" s="40"/>
      <c r="L20" s="39"/>
      <c r="M20" s="39"/>
      <c r="N20" s="39"/>
    </row>
    <row r="21" spans="1:14" ht="17.100000000000001" customHeight="1">
      <c r="A21" s="39"/>
      <c r="B21" s="40"/>
      <c r="C21" s="41"/>
      <c r="D21" s="40"/>
      <c r="E21" s="40"/>
      <c r="F21" s="42"/>
      <c r="G21" s="43"/>
      <c r="H21" s="43"/>
      <c r="I21" s="43"/>
      <c r="J21" s="43"/>
      <c r="K21" s="40"/>
      <c r="L21" s="39"/>
      <c r="M21" s="39"/>
      <c r="N21" s="39"/>
    </row>
    <row r="22" spans="1:14" ht="17.100000000000001" customHeight="1">
      <c r="A22" s="39"/>
      <c r="B22" s="40"/>
      <c r="C22" s="41"/>
      <c r="D22" s="40"/>
      <c r="E22" s="40"/>
      <c r="F22" s="42"/>
      <c r="G22" s="43"/>
      <c r="H22" s="43"/>
      <c r="I22" s="43"/>
      <c r="J22" s="43"/>
      <c r="K22" s="40"/>
      <c r="L22" s="39"/>
      <c r="M22" s="39"/>
      <c r="N22" s="39"/>
    </row>
    <row r="23" spans="1:14" ht="17.100000000000001" customHeight="1">
      <c r="A23" s="39"/>
      <c r="B23" s="40"/>
      <c r="C23" s="41"/>
      <c r="D23" s="40"/>
      <c r="E23" s="40"/>
      <c r="F23" s="42"/>
      <c r="G23" s="43"/>
      <c r="H23" s="43"/>
      <c r="I23" s="43"/>
      <c r="J23" s="43"/>
      <c r="K23" s="40"/>
      <c r="L23" s="39"/>
      <c r="M23" s="39"/>
      <c r="N23" s="39"/>
    </row>
    <row r="24" spans="1:14" ht="17.100000000000001" customHeight="1">
      <c r="A24" s="39"/>
      <c r="B24" s="40"/>
      <c r="C24" s="41"/>
      <c r="D24" s="40"/>
      <c r="E24" s="40"/>
      <c r="F24" s="42"/>
      <c r="G24" s="43"/>
      <c r="H24" s="43"/>
      <c r="I24" s="43"/>
      <c r="J24" s="43"/>
      <c r="K24" s="40"/>
      <c r="L24" s="39"/>
      <c r="M24" s="39"/>
      <c r="N24" s="39"/>
    </row>
    <row r="25" spans="1:14" ht="17.100000000000001" customHeight="1">
      <c r="A25" s="39"/>
      <c r="B25" s="40"/>
      <c r="C25" s="41"/>
      <c r="D25" s="40"/>
      <c r="E25" s="40"/>
      <c r="F25" s="42"/>
      <c r="G25" s="43"/>
      <c r="H25" s="43"/>
      <c r="I25" s="43"/>
      <c r="J25" s="43"/>
      <c r="K25" s="40"/>
      <c r="L25" s="39"/>
      <c r="M25" s="39"/>
      <c r="N25" s="39"/>
    </row>
    <row r="26" spans="1:14" ht="17.100000000000001" customHeight="1">
      <c r="A26" s="39"/>
      <c r="B26" s="40"/>
      <c r="C26" s="41"/>
      <c r="D26" s="40"/>
      <c r="E26" s="40"/>
      <c r="F26" s="42"/>
      <c r="G26" s="43"/>
      <c r="H26" s="43"/>
      <c r="I26" s="43"/>
      <c r="J26" s="43"/>
      <c r="K26" s="40"/>
      <c r="L26" s="39"/>
      <c r="M26" s="39"/>
      <c r="N26" s="39"/>
    </row>
    <row r="27" spans="1:14" ht="17.100000000000001" customHeight="1">
      <c r="A27" s="39"/>
      <c r="B27" s="40"/>
      <c r="C27" s="41"/>
      <c r="D27" s="40"/>
      <c r="E27" s="40"/>
      <c r="F27" s="42"/>
      <c r="G27" s="43"/>
      <c r="H27" s="43"/>
      <c r="I27" s="43"/>
      <c r="J27" s="43"/>
      <c r="K27" s="40"/>
      <c r="L27" s="39"/>
      <c r="M27" s="39"/>
      <c r="N27" s="39"/>
    </row>
    <row r="28" spans="1:14" ht="17.100000000000001" customHeight="1">
      <c r="A28" s="39"/>
      <c r="B28" s="40"/>
      <c r="C28" s="41"/>
      <c r="D28" s="40"/>
      <c r="E28" s="40"/>
      <c r="F28" s="42"/>
      <c r="G28" s="43"/>
      <c r="H28" s="43"/>
      <c r="I28" s="43"/>
      <c r="J28" s="43"/>
      <c r="K28" s="40"/>
      <c r="L28" s="39"/>
      <c r="M28" s="39"/>
      <c r="N28" s="39"/>
    </row>
    <row r="29" spans="1:14" ht="17.100000000000001" customHeight="1">
      <c r="A29" s="39"/>
      <c r="B29" s="40"/>
      <c r="C29" s="41"/>
      <c r="D29" s="40"/>
      <c r="E29" s="40"/>
      <c r="F29" s="42"/>
      <c r="G29" s="43"/>
      <c r="H29" s="43"/>
      <c r="I29" s="43"/>
      <c r="J29" s="43"/>
      <c r="K29" s="40"/>
      <c r="L29" s="44"/>
      <c r="M29" s="39"/>
      <c r="N29" s="45"/>
    </row>
    <row r="30" spans="1:14" ht="17.100000000000001" customHeight="1">
      <c r="A30" s="39"/>
      <c r="B30" s="40"/>
      <c r="C30" s="41"/>
      <c r="D30" s="40"/>
      <c r="E30" s="40"/>
      <c r="F30" s="42"/>
      <c r="G30" s="43"/>
      <c r="H30" s="43"/>
      <c r="I30" s="43"/>
      <c r="J30" s="43"/>
      <c r="K30" s="40"/>
      <c r="L30" s="39"/>
      <c r="M30" s="39"/>
      <c r="N30" s="39"/>
    </row>
    <row r="31" spans="1:14" ht="17.100000000000001" customHeight="1">
      <c r="A31" s="39"/>
      <c r="B31" s="40"/>
      <c r="C31" s="41"/>
      <c r="D31" s="40"/>
      <c r="E31" s="40"/>
      <c r="F31" s="42"/>
      <c r="G31" s="43"/>
      <c r="H31" s="43"/>
      <c r="I31" s="43"/>
      <c r="J31" s="43"/>
      <c r="K31" s="40"/>
      <c r="L31" s="39"/>
      <c r="M31" s="39"/>
      <c r="N31" s="39"/>
    </row>
    <row r="32" spans="1:14" ht="17.100000000000001" customHeight="1">
      <c r="A32" s="39"/>
      <c r="B32" s="40"/>
      <c r="C32" s="41"/>
      <c r="D32" s="40"/>
      <c r="E32" s="40"/>
      <c r="F32" s="42"/>
      <c r="G32" s="43"/>
      <c r="H32" s="43"/>
      <c r="I32" s="43"/>
      <c r="J32" s="43"/>
      <c r="K32" s="40"/>
      <c r="L32" s="39"/>
      <c r="M32" s="39"/>
      <c r="N32" s="39"/>
    </row>
    <row r="33" spans="1:14" ht="17.100000000000001" customHeight="1">
      <c r="A33" s="39"/>
      <c r="B33" s="40"/>
      <c r="C33" s="41"/>
      <c r="D33" s="40"/>
      <c r="E33" s="40"/>
      <c r="F33" s="42"/>
      <c r="G33" s="43"/>
      <c r="H33" s="43"/>
      <c r="I33" s="43"/>
      <c r="J33" s="43"/>
      <c r="K33" s="40"/>
      <c r="L33" s="39"/>
      <c r="M33" s="39"/>
      <c r="N33" s="39"/>
    </row>
    <row r="34" spans="1:14" ht="17.100000000000001" customHeight="1">
      <c r="A34" s="39"/>
      <c r="B34" s="40"/>
      <c r="C34" s="41"/>
      <c r="D34" s="40"/>
      <c r="E34" s="40"/>
      <c r="F34" s="42"/>
      <c r="G34" s="43"/>
      <c r="H34" s="43"/>
      <c r="I34" s="43"/>
      <c r="J34" s="43"/>
      <c r="K34" s="40"/>
      <c r="L34" s="39"/>
      <c r="M34" s="39"/>
      <c r="N34" s="39"/>
    </row>
    <row r="35" spans="1:14" ht="17.100000000000001" customHeight="1">
      <c r="A35" s="39"/>
      <c r="B35" s="40"/>
      <c r="C35" s="41"/>
      <c r="D35" s="40"/>
      <c r="E35" s="40"/>
      <c r="F35" s="42"/>
      <c r="G35" s="43"/>
      <c r="H35" s="43"/>
      <c r="I35" s="43"/>
      <c r="J35" s="43"/>
      <c r="K35" s="40"/>
      <c r="L35" s="39"/>
      <c r="M35" s="39"/>
      <c r="N35" s="39"/>
    </row>
    <row r="36" spans="1:14" ht="17.100000000000001" customHeight="1">
      <c r="A36" s="39"/>
      <c r="B36" s="40"/>
      <c r="C36" s="41"/>
      <c r="D36" s="40"/>
      <c r="E36" s="40"/>
      <c r="F36" s="42"/>
      <c r="G36" s="43"/>
      <c r="H36" s="43"/>
      <c r="I36" s="43"/>
      <c r="J36" s="43"/>
      <c r="K36" s="40"/>
      <c r="L36" s="39"/>
      <c r="M36" s="39"/>
      <c r="N36" s="39"/>
    </row>
    <row r="37" spans="1:14" ht="17.100000000000001" customHeight="1">
      <c r="A37" s="39"/>
      <c r="B37" s="40"/>
      <c r="C37" s="41"/>
      <c r="D37" s="40"/>
      <c r="E37" s="40"/>
      <c r="F37" s="42"/>
      <c r="G37" s="43"/>
      <c r="H37" s="43"/>
      <c r="I37" s="43"/>
      <c r="J37" s="43"/>
      <c r="K37" s="40"/>
      <c r="L37" s="39"/>
      <c r="M37" s="39"/>
      <c r="N37" s="39"/>
    </row>
    <row r="38" spans="1:14" ht="17.100000000000001" customHeight="1">
      <c r="A38" s="39"/>
      <c r="B38" s="40"/>
      <c r="C38" s="41"/>
      <c r="D38" s="40"/>
      <c r="E38" s="40"/>
      <c r="F38" s="42"/>
      <c r="G38" s="43"/>
      <c r="H38" s="43"/>
      <c r="I38" s="43"/>
      <c r="J38" s="43"/>
      <c r="K38" s="40"/>
      <c r="L38" s="39"/>
      <c r="M38" s="39"/>
      <c r="N38" s="39"/>
    </row>
    <row r="39" spans="1:14" ht="17.100000000000001" customHeight="1">
      <c r="A39" s="39"/>
      <c r="B39" s="40"/>
      <c r="C39" s="41"/>
      <c r="D39" s="40"/>
      <c r="E39" s="40"/>
      <c r="F39" s="42"/>
      <c r="G39" s="43"/>
      <c r="H39" s="43"/>
      <c r="I39" s="43"/>
      <c r="J39" s="43"/>
      <c r="K39" s="40"/>
      <c r="L39" s="39"/>
      <c r="M39" s="39"/>
      <c r="N39" s="39"/>
    </row>
    <row r="40" spans="1:14" ht="17.100000000000001" customHeight="1">
      <c r="A40" s="39"/>
      <c r="B40" s="40"/>
      <c r="C40" s="41"/>
      <c r="D40" s="40"/>
      <c r="E40" s="40"/>
      <c r="F40" s="42"/>
      <c r="G40" s="43"/>
      <c r="H40" s="43"/>
      <c r="I40" s="43"/>
      <c r="J40" s="43"/>
      <c r="K40" s="40"/>
      <c r="L40" s="39"/>
      <c r="M40" s="39"/>
      <c r="N40" s="39"/>
    </row>
    <row r="41" spans="1:14" ht="17.100000000000001" customHeight="1">
      <c r="A41" s="39"/>
      <c r="B41" s="40"/>
      <c r="C41" s="41"/>
      <c r="D41" s="40"/>
      <c r="E41" s="40"/>
      <c r="F41" s="42"/>
      <c r="G41" s="43"/>
      <c r="H41" s="43"/>
      <c r="I41" s="43"/>
      <c r="J41" s="43"/>
      <c r="K41" s="40"/>
      <c r="L41" s="39"/>
      <c r="M41" s="39"/>
      <c r="N41" s="39"/>
    </row>
    <row r="42" spans="1:14" ht="17.100000000000001" customHeight="1">
      <c r="A42" s="39"/>
      <c r="B42" s="40"/>
      <c r="C42" s="41"/>
      <c r="D42" s="40"/>
      <c r="E42" s="40"/>
      <c r="F42" s="42"/>
      <c r="G42" s="43"/>
      <c r="H42" s="43"/>
      <c r="I42" s="43"/>
      <c r="J42" s="43"/>
      <c r="K42" s="40"/>
      <c r="L42" s="39"/>
      <c r="M42" s="39"/>
      <c r="N42" s="39"/>
    </row>
    <row r="43" spans="1:14" ht="17.100000000000001" customHeight="1">
      <c r="A43" s="39"/>
      <c r="B43" s="40"/>
      <c r="C43" s="41"/>
      <c r="D43" s="40"/>
      <c r="E43" s="40"/>
      <c r="F43" s="42"/>
      <c r="G43" s="43"/>
      <c r="H43" s="43"/>
      <c r="I43" s="43"/>
      <c r="J43" s="43"/>
      <c r="K43" s="40"/>
      <c r="L43" s="39"/>
      <c r="M43" s="39"/>
      <c r="N43" s="39"/>
    </row>
    <row r="44" spans="1:14" ht="17.100000000000001" customHeight="1">
      <c r="A44" s="39"/>
      <c r="B44" s="40"/>
      <c r="C44" s="41"/>
      <c r="D44" s="40"/>
      <c r="E44" s="40"/>
      <c r="F44" s="42"/>
      <c r="G44" s="43"/>
      <c r="H44" s="43"/>
      <c r="I44" s="43"/>
      <c r="J44" s="43"/>
      <c r="K44" s="40"/>
      <c r="L44" s="39"/>
      <c r="M44" s="39"/>
      <c r="N44" s="39"/>
    </row>
    <row r="45" spans="1:14" ht="17.100000000000001" customHeight="1">
      <c r="A45" s="39"/>
      <c r="B45" s="40"/>
      <c r="C45" s="41"/>
      <c r="D45" s="40"/>
      <c r="E45" s="40"/>
      <c r="F45" s="42"/>
      <c r="G45" s="43"/>
      <c r="H45" s="43"/>
      <c r="I45" s="43"/>
      <c r="J45" s="43"/>
      <c r="K45" s="40"/>
      <c r="L45" s="39"/>
      <c r="M45" s="39"/>
      <c r="N45" s="39"/>
    </row>
    <row r="46" spans="1:14" ht="17.100000000000001" customHeight="1">
      <c r="A46" s="39"/>
      <c r="B46" s="40"/>
      <c r="C46" s="41"/>
      <c r="D46" s="40"/>
      <c r="E46" s="40"/>
      <c r="F46" s="42"/>
      <c r="G46" s="43"/>
      <c r="H46" s="43"/>
      <c r="I46" s="43"/>
      <c r="J46" s="43"/>
      <c r="K46" s="40"/>
      <c r="L46" s="39"/>
      <c r="M46" s="39"/>
      <c r="N46" s="39"/>
    </row>
    <row r="47" spans="1:14" ht="17.100000000000001" customHeight="1">
      <c r="A47" s="39"/>
      <c r="B47" s="40"/>
      <c r="C47" s="41"/>
      <c r="D47" s="40"/>
      <c r="E47" s="40"/>
      <c r="F47" s="42"/>
      <c r="G47" s="43"/>
      <c r="H47" s="43"/>
      <c r="I47" s="43"/>
      <c r="J47" s="43"/>
      <c r="K47" s="40"/>
      <c r="L47" s="39"/>
      <c r="M47" s="39"/>
      <c r="N47" s="39"/>
    </row>
    <row r="48" spans="1:14" ht="17.100000000000001" customHeight="1">
      <c r="A48" s="39"/>
      <c r="B48" s="40"/>
      <c r="C48" s="41"/>
      <c r="D48" s="40"/>
      <c r="E48" s="40"/>
      <c r="F48" s="42"/>
      <c r="G48" s="43"/>
      <c r="H48" s="43"/>
      <c r="I48" s="43"/>
      <c r="J48" s="43"/>
      <c r="K48" s="40"/>
      <c r="L48" s="39"/>
      <c r="M48" s="39"/>
      <c r="N48" s="39"/>
    </row>
    <row r="49" spans="1:14" ht="17.100000000000001" customHeight="1">
      <c r="A49" s="39"/>
      <c r="B49" s="40"/>
      <c r="C49" s="41"/>
      <c r="D49" s="40"/>
      <c r="E49" s="40"/>
      <c r="F49" s="42"/>
      <c r="G49" s="43"/>
      <c r="H49" s="43"/>
      <c r="I49" s="43"/>
      <c r="J49" s="43"/>
      <c r="K49" s="40"/>
      <c r="L49" s="39"/>
      <c r="M49" s="39"/>
      <c r="N49" s="39"/>
    </row>
    <row r="50" spans="1:14" ht="17.100000000000001" customHeight="1">
      <c r="A50" s="39"/>
      <c r="B50" s="40"/>
      <c r="C50" s="41"/>
      <c r="D50" s="40"/>
      <c r="E50" s="40"/>
      <c r="F50" s="42"/>
      <c r="G50" s="43"/>
      <c r="H50" s="43"/>
      <c r="I50" s="43"/>
      <c r="J50" s="43"/>
      <c r="K50" s="40"/>
      <c r="L50" s="39"/>
      <c r="M50" s="39"/>
      <c r="N50" s="39"/>
    </row>
    <row r="51" spans="1:14" ht="17.100000000000001" customHeight="1">
      <c r="A51" s="39"/>
      <c r="B51" s="40"/>
      <c r="C51" s="41"/>
      <c r="D51" s="40"/>
      <c r="E51" s="40"/>
      <c r="F51" s="42"/>
      <c r="G51" s="43"/>
      <c r="H51" s="43"/>
      <c r="I51" s="43"/>
      <c r="J51" s="43"/>
      <c r="K51" s="40"/>
      <c r="L51" s="39"/>
      <c r="M51" s="39"/>
      <c r="N51" s="39"/>
    </row>
    <row r="52" spans="1:14" ht="17.100000000000001" customHeight="1">
      <c r="A52" s="39"/>
      <c r="B52" s="40"/>
      <c r="C52" s="41"/>
      <c r="D52" s="40"/>
      <c r="E52" s="40"/>
      <c r="F52" s="42"/>
      <c r="G52" s="43"/>
      <c r="H52" s="43"/>
      <c r="I52" s="43"/>
      <c r="J52" s="43"/>
      <c r="K52" s="40"/>
      <c r="L52" s="39"/>
      <c r="M52" s="39"/>
      <c r="N52" s="39"/>
    </row>
    <row r="53" spans="1:14" ht="17.100000000000001" customHeight="1">
      <c r="A53" s="39"/>
      <c r="B53" s="40"/>
      <c r="C53" s="41"/>
      <c r="D53" s="40"/>
      <c r="E53" s="40"/>
      <c r="F53" s="42"/>
      <c r="G53" s="43"/>
      <c r="H53" s="43"/>
      <c r="I53" s="43"/>
      <c r="J53" s="43"/>
      <c r="K53" s="40"/>
      <c r="L53" s="39"/>
      <c r="M53" s="39"/>
      <c r="N53" s="39"/>
    </row>
    <row r="54" spans="1:14" ht="17.100000000000001" customHeight="1">
      <c r="A54" s="39"/>
      <c r="B54" s="40"/>
      <c r="C54" s="41"/>
      <c r="D54" s="40"/>
      <c r="E54" s="40"/>
      <c r="F54" s="42"/>
      <c r="G54" s="43"/>
      <c r="H54" s="43"/>
      <c r="I54" s="43"/>
      <c r="J54" s="43"/>
      <c r="K54" s="40"/>
      <c r="L54" s="39"/>
      <c r="M54" s="39"/>
      <c r="N54" s="39"/>
    </row>
    <row r="55" spans="1:14" ht="17.100000000000001" customHeight="1">
      <c r="A55" s="39"/>
      <c r="B55" s="40"/>
      <c r="C55" s="41"/>
      <c r="D55" s="40"/>
      <c r="E55" s="40"/>
      <c r="F55" s="42"/>
      <c r="G55" s="43"/>
      <c r="H55" s="43"/>
      <c r="I55" s="43"/>
      <c r="J55" s="43"/>
      <c r="K55" s="40"/>
      <c r="L55" s="39"/>
      <c r="M55" s="39"/>
      <c r="N55" s="39"/>
    </row>
    <row r="56" spans="1:14" ht="17.100000000000001" customHeight="1">
      <c r="A56" s="39"/>
      <c r="B56" s="40"/>
      <c r="C56" s="41"/>
      <c r="D56" s="40"/>
      <c r="E56" s="40"/>
      <c r="F56" s="42"/>
      <c r="G56" s="43"/>
      <c r="H56" s="43"/>
      <c r="I56" s="43"/>
      <c r="J56" s="43"/>
      <c r="K56" s="40"/>
      <c r="L56" s="39"/>
      <c r="M56" s="39"/>
      <c r="N56" s="39"/>
    </row>
    <row r="57" spans="1:14" ht="17.100000000000001" customHeight="1">
      <c r="A57" s="39"/>
      <c r="B57" s="40"/>
      <c r="C57" s="41"/>
      <c r="D57" s="40"/>
      <c r="E57" s="40"/>
      <c r="F57" s="42"/>
      <c r="G57" s="43"/>
      <c r="H57" s="43"/>
      <c r="I57" s="43"/>
      <c r="J57" s="43"/>
      <c r="K57" s="40"/>
      <c r="L57" s="39"/>
      <c r="M57" s="39"/>
      <c r="N57" s="39"/>
    </row>
    <row r="58" spans="1:14" ht="17.100000000000001" customHeight="1">
      <c r="A58" s="39"/>
      <c r="B58" s="40"/>
      <c r="C58" s="41"/>
      <c r="D58" s="40"/>
      <c r="E58" s="40"/>
      <c r="F58" s="42"/>
      <c r="G58" s="43"/>
      <c r="H58" s="43"/>
      <c r="I58" s="43"/>
      <c r="J58" s="43"/>
      <c r="K58" s="40"/>
      <c r="L58" s="39"/>
      <c r="M58" s="39"/>
      <c r="N58" s="39"/>
    </row>
    <row r="59" spans="1:14" ht="17.100000000000001" customHeight="1">
      <c r="A59" s="39"/>
      <c r="B59" s="40"/>
      <c r="C59" s="41"/>
      <c r="D59" s="40"/>
      <c r="E59" s="40"/>
      <c r="F59" s="42"/>
      <c r="G59" s="43"/>
      <c r="H59" s="43"/>
      <c r="I59" s="43"/>
      <c r="J59" s="43"/>
      <c r="K59" s="40"/>
      <c r="L59" s="39"/>
      <c r="M59" s="39"/>
      <c r="N59" s="39"/>
    </row>
    <row r="60" spans="1:14" ht="17.100000000000001" customHeight="1">
      <c r="A60" s="39"/>
      <c r="B60" s="40"/>
      <c r="C60" s="41"/>
      <c r="D60" s="40"/>
      <c r="E60" s="40"/>
      <c r="F60" s="42"/>
      <c r="G60" s="43"/>
      <c r="H60" s="43"/>
      <c r="I60" s="43"/>
      <c r="J60" s="43"/>
      <c r="K60" s="40"/>
      <c r="L60" s="39"/>
      <c r="M60" s="39"/>
      <c r="N60" s="39"/>
    </row>
    <row r="61" spans="1:14" ht="17.100000000000001" customHeight="1">
      <c r="A61" s="39"/>
      <c r="B61" s="40"/>
      <c r="C61" s="41"/>
      <c r="D61" s="40"/>
      <c r="E61" s="40"/>
      <c r="F61" s="42"/>
      <c r="G61" s="43"/>
      <c r="H61" s="43"/>
      <c r="I61" s="43"/>
      <c r="J61" s="43"/>
      <c r="K61" s="40"/>
      <c r="L61" s="39"/>
      <c r="M61" s="39"/>
      <c r="N61" s="39"/>
    </row>
    <row r="62" spans="1:14" ht="17.100000000000001" customHeight="1">
      <c r="A62" s="39"/>
      <c r="B62" s="40"/>
      <c r="C62" s="41"/>
      <c r="D62" s="40"/>
      <c r="E62" s="40"/>
      <c r="F62" s="42"/>
      <c r="G62" s="43"/>
      <c r="H62" s="43"/>
      <c r="I62" s="43"/>
      <c r="J62" s="43"/>
      <c r="K62" s="40"/>
      <c r="L62" s="39"/>
      <c r="M62" s="39"/>
      <c r="N62" s="39"/>
    </row>
    <row r="63" spans="1:14" ht="17.100000000000001" customHeight="1">
      <c r="A63" s="39"/>
      <c r="B63" s="40"/>
      <c r="C63" s="41"/>
      <c r="D63" s="40"/>
      <c r="E63" s="40"/>
      <c r="F63" s="42"/>
      <c r="G63" s="43"/>
      <c r="H63" s="43"/>
      <c r="I63" s="43"/>
      <c r="J63" s="43"/>
      <c r="K63" s="40"/>
      <c r="L63" s="39"/>
      <c r="M63" s="39"/>
      <c r="N63" s="39"/>
    </row>
    <row r="64" spans="1:14" ht="17.100000000000001" customHeight="1">
      <c r="A64" s="39"/>
      <c r="B64" s="40"/>
      <c r="C64" s="41"/>
      <c r="D64" s="40"/>
      <c r="E64" s="40"/>
      <c r="F64" s="42"/>
      <c r="G64" s="43"/>
      <c r="H64" s="43"/>
      <c r="I64" s="43"/>
      <c r="J64" s="43"/>
      <c r="K64" s="40"/>
      <c r="L64" s="39"/>
      <c r="M64" s="39"/>
      <c r="N64" s="39"/>
    </row>
    <row r="65" spans="1:14" ht="17.100000000000001" customHeight="1">
      <c r="A65" s="39"/>
      <c r="B65" s="40"/>
      <c r="C65" s="41"/>
      <c r="D65" s="40"/>
      <c r="E65" s="40"/>
      <c r="F65" s="42"/>
      <c r="G65" s="43"/>
      <c r="H65" s="43"/>
      <c r="I65" s="43"/>
      <c r="J65" s="43"/>
      <c r="K65" s="40"/>
      <c r="L65" s="39"/>
      <c r="M65" s="39"/>
      <c r="N65" s="39"/>
    </row>
    <row r="66" spans="1:14" ht="17.100000000000001" customHeight="1">
      <c r="A66" s="39"/>
      <c r="B66" s="40"/>
      <c r="C66" s="41"/>
      <c r="D66" s="40"/>
      <c r="E66" s="40"/>
      <c r="F66" s="42"/>
      <c r="G66" s="43"/>
      <c r="H66" s="43"/>
      <c r="I66" s="43"/>
      <c r="J66" s="43"/>
      <c r="K66" s="40"/>
      <c r="L66" s="39"/>
      <c r="M66" s="39"/>
      <c r="N66" s="39"/>
    </row>
    <row r="67" spans="1:14" ht="17.100000000000001" customHeight="1">
      <c r="A67" s="39"/>
      <c r="B67" s="40"/>
      <c r="C67" s="41"/>
      <c r="D67" s="40"/>
      <c r="E67" s="40"/>
      <c r="F67" s="42"/>
      <c r="G67" s="43"/>
      <c r="H67" s="43"/>
      <c r="I67" s="43"/>
      <c r="J67" s="43"/>
      <c r="K67" s="40"/>
      <c r="L67" s="39"/>
      <c r="M67" s="39"/>
      <c r="N67" s="39"/>
    </row>
    <row r="68" spans="1:14" ht="17.100000000000001" customHeight="1">
      <c r="A68" s="39"/>
      <c r="B68" s="40"/>
      <c r="C68" s="41"/>
      <c r="D68" s="40"/>
      <c r="E68" s="40"/>
      <c r="F68" s="42"/>
      <c r="G68" s="43"/>
      <c r="H68" s="43"/>
      <c r="I68" s="43"/>
      <c r="J68" s="43"/>
      <c r="K68" s="40"/>
      <c r="L68" s="39"/>
      <c r="M68" s="39"/>
      <c r="N68" s="39"/>
    </row>
    <row r="69" spans="1:14" ht="17.100000000000001" customHeight="1">
      <c r="A69" s="39"/>
      <c r="B69" s="40"/>
      <c r="C69" s="41"/>
      <c r="D69" s="40"/>
      <c r="E69" s="40"/>
      <c r="F69" s="42"/>
      <c r="G69" s="43"/>
      <c r="H69" s="43"/>
      <c r="I69" s="43"/>
      <c r="J69" s="43"/>
      <c r="K69" s="40"/>
      <c r="L69" s="39"/>
      <c r="M69" s="39"/>
      <c r="N69" s="39"/>
    </row>
    <row r="70" spans="1:14" ht="17.100000000000001" customHeight="1">
      <c r="A70" s="39"/>
      <c r="B70" s="40"/>
      <c r="C70" s="41"/>
      <c r="D70" s="40"/>
      <c r="E70" s="40"/>
      <c r="F70" s="42"/>
      <c r="G70" s="43"/>
      <c r="H70" s="43"/>
      <c r="I70" s="43"/>
      <c r="J70" s="43"/>
      <c r="K70" s="40"/>
      <c r="L70" s="39"/>
      <c r="M70" s="39"/>
      <c r="N70" s="39"/>
    </row>
    <row r="71" spans="1:14" ht="17.100000000000001" customHeight="1">
      <c r="A71" s="39"/>
      <c r="B71" s="40"/>
      <c r="C71" s="41"/>
      <c r="D71" s="40"/>
      <c r="E71" s="40"/>
      <c r="F71" s="42"/>
      <c r="G71" s="43"/>
      <c r="H71" s="43"/>
      <c r="I71" s="43"/>
      <c r="J71" s="43"/>
      <c r="K71" s="40"/>
      <c r="L71" s="39"/>
      <c r="M71" s="39"/>
      <c r="N71" s="39"/>
    </row>
    <row r="72" spans="1:14" ht="17.100000000000001" customHeight="1">
      <c r="A72" s="39"/>
      <c r="B72" s="40"/>
      <c r="C72" s="41"/>
      <c r="D72" s="40"/>
      <c r="E72" s="40"/>
      <c r="F72" s="42"/>
      <c r="G72" s="43"/>
      <c r="H72" s="43"/>
      <c r="I72" s="43"/>
      <c r="J72" s="43"/>
      <c r="K72" s="40"/>
      <c r="L72" s="39"/>
      <c r="M72" s="39"/>
      <c r="N72" s="39"/>
    </row>
    <row r="73" spans="1:14" ht="17.100000000000001" customHeight="1">
      <c r="A73" s="39"/>
      <c r="B73" s="40"/>
      <c r="C73" s="41"/>
      <c r="D73" s="40"/>
      <c r="E73" s="40"/>
      <c r="F73" s="42"/>
      <c r="G73" s="43"/>
      <c r="H73" s="43"/>
      <c r="I73" s="43"/>
      <c r="J73" s="43"/>
      <c r="K73" s="40"/>
      <c r="L73" s="39"/>
      <c r="M73" s="39"/>
      <c r="N73" s="39"/>
    </row>
    <row r="74" spans="1:14" ht="17.100000000000001" customHeight="1">
      <c r="A74" s="39"/>
      <c r="B74" s="40"/>
      <c r="C74" s="41"/>
      <c r="D74" s="40"/>
      <c r="E74" s="40"/>
      <c r="F74" s="42"/>
      <c r="G74" s="43"/>
      <c r="H74" s="43"/>
      <c r="I74" s="43"/>
      <c r="J74" s="43"/>
      <c r="K74" s="40"/>
      <c r="L74" s="39"/>
      <c r="M74" s="39"/>
      <c r="N74" s="39"/>
    </row>
    <row r="75" spans="1:14" ht="17.100000000000001" customHeight="1">
      <c r="A75" s="39"/>
      <c r="B75" s="40"/>
      <c r="C75" s="41"/>
      <c r="D75" s="40"/>
      <c r="E75" s="40"/>
      <c r="F75" s="42"/>
      <c r="G75" s="43"/>
      <c r="H75" s="43"/>
      <c r="I75" s="43"/>
      <c r="J75" s="43"/>
      <c r="K75" s="40"/>
      <c r="L75" s="39"/>
      <c r="M75" s="39"/>
      <c r="N75" s="39"/>
    </row>
    <row r="76" spans="1:14" ht="17.100000000000001" customHeight="1">
      <c r="A76" s="39"/>
      <c r="B76" s="40"/>
      <c r="C76" s="41"/>
      <c r="D76" s="40"/>
      <c r="E76" s="40"/>
      <c r="F76" s="42"/>
      <c r="G76" s="43"/>
      <c r="H76" s="43"/>
      <c r="I76" s="43"/>
      <c r="J76" s="43"/>
      <c r="K76" s="40"/>
      <c r="L76" s="39"/>
      <c r="M76" s="39"/>
      <c r="N76" s="39"/>
    </row>
    <row r="77" spans="1:14" ht="17.100000000000001" customHeight="1">
      <c r="A77" s="39"/>
      <c r="B77" s="40"/>
      <c r="C77" s="41"/>
      <c r="D77" s="40"/>
      <c r="E77" s="40"/>
      <c r="F77" s="42"/>
      <c r="G77" s="43"/>
      <c r="H77" s="43"/>
      <c r="I77" s="43"/>
      <c r="J77" s="43"/>
      <c r="K77" s="40"/>
      <c r="L77" s="39"/>
      <c r="M77" s="39"/>
      <c r="N77" s="39"/>
    </row>
    <row r="78" spans="1:14" ht="17.100000000000001" customHeight="1">
      <c r="A78" s="39"/>
      <c r="B78" s="40"/>
      <c r="C78" s="41"/>
      <c r="D78" s="40"/>
      <c r="E78" s="40"/>
      <c r="F78" s="42"/>
      <c r="G78" s="43"/>
      <c r="H78" s="43"/>
      <c r="I78" s="43"/>
      <c r="J78" s="43"/>
      <c r="K78" s="40"/>
      <c r="L78" s="39"/>
      <c r="M78" s="39"/>
      <c r="N78" s="39"/>
    </row>
    <row r="79" spans="1:14" ht="17.100000000000001" customHeight="1">
      <c r="A79" s="39"/>
      <c r="B79" s="40"/>
      <c r="C79" s="41"/>
      <c r="D79" s="40"/>
      <c r="E79" s="40"/>
      <c r="F79" s="42"/>
      <c r="G79" s="43"/>
      <c r="H79" s="43"/>
      <c r="I79" s="43"/>
      <c r="J79" s="43"/>
      <c r="K79" s="40"/>
      <c r="L79" s="39"/>
      <c r="M79" s="39"/>
      <c r="N79" s="39"/>
    </row>
    <row r="80" spans="1:14" ht="17.100000000000001" customHeight="1">
      <c r="A80" s="39"/>
      <c r="B80" s="40"/>
      <c r="C80" s="41"/>
      <c r="D80" s="40"/>
      <c r="E80" s="40"/>
      <c r="F80" s="42"/>
      <c r="G80" s="43"/>
      <c r="H80" s="43"/>
      <c r="I80" s="43"/>
      <c r="J80" s="43"/>
      <c r="K80" s="40"/>
      <c r="L80" s="39"/>
      <c r="M80" s="39"/>
      <c r="N80" s="39"/>
    </row>
    <row r="81" spans="1:14" ht="17.100000000000001" customHeight="1">
      <c r="A81" s="39"/>
      <c r="B81" s="40"/>
      <c r="C81" s="41"/>
      <c r="D81" s="40"/>
      <c r="E81" s="40"/>
      <c r="F81" s="42"/>
      <c r="G81" s="43"/>
      <c r="H81" s="43"/>
      <c r="I81" s="43"/>
      <c r="J81" s="43"/>
      <c r="K81" s="40"/>
      <c r="L81" s="39"/>
      <c r="M81" s="39"/>
      <c r="N81" s="39"/>
    </row>
    <row r="82" spans="1:14" ht="17.100000000000001" customHeight="1">
      <c r="A82" s="39"/>
      <c r="B82" s="40"/>
      <c r="C82" s="41"/>
      <c r="D82" s="40"/>
      <c r="E82" s="40"/>
      <c r="F82" s="42"/>
      <c r="G82" s="43"/>
      <c r="H82" s="43"/>
      <c r="I82" s="43"/>
      <c r="J82" s="43"/>
      <c r="K82" s="40"/>
      <c r="L82" s="39"/>
      <c r="M82" s="39"/>
      <c r="N82" s="39"/>
    </row>
    <row r="83" spans="1:14" ht="17.100000000000001" customHeight="1">
      <c r="A83" s="39"/>
      <c r="B83" s="40"/>
      <c r="C83" s="41"/>
      <c r="D83" s="40"/>
      <c r="E83" s="40"/>
      <c r="F83" s="42"/>
      <c r="G83" s="43"/>
      <c r="H83" s="43"/>
      <c r="I83" s="43"/>
      <c r="J83" s="43"/>
      <c r="K83" s="40"/>
      <c r="L83" s="39"/>
      <c r="M83" s="39"/>
      <c r="N83" s="39"/>
    </row>
    <row r="84" spans="1:14" ht="17.100000000000001" customHeight="1">
      <c r="A84" s="39"/>
      <c r="B84" s="40"/>
      <c r="C84" s="41"/>
      <c r="D84" s="40"/>
      <c r="E84" s="40"/>
      <c r="F84" s="42"/>
      <c r="G84" s="43"/>
      <c r="H84" s="43"/>
      <c r="I84" s="43"/>
      <c r="J84" s="43"/>
      <c r="K84" s="40"/>
      <c r="L84" s="39"/>
      <c r="M84" s="39"/>
      <c r="N84" s="39"/>
    </row>
    <row r="85" spans="1:14" ht="17.100000000000001" customHeight="1">
      <c r="A85" s="39"/>
      <c r="B85" s="40"/>
      <c r="C85" s="41"/>
      <c r="D85" s="40"/>
      <c r="E85" s="40"/>
      <c r="F85" s="42"/>
      <c r="G85" s="43"/>
      <c r="H85" s="43"/>
      <c r="I85" s="43"/>
      <c r="J85" s="43"/>
      <c r="K85" s="40"/>
      <c r="L85" s="39"/>
      <c r="M85" s="39"/>
      <c r="N85" s="39"/>
    </row>
    <row r="86" spans="1:14" ht="17.100000000000001" customHeight="1">
      <c r="A86" s="39"/>
      <c r="B86" s="40"/>
      <c r="C86" s="41"/>
      <c r="D86" s="40"/>
      <c r="E86" s="40"/>
      <c r="F86" s="42"/>
      <c r="G86" s="43"/>
      <c r="H86" s="43"/>
      <c r="I86" s="43"/>
      <c r="J86" s="43"/>
      <c r="K86" s="40"/>
      <c r="L86" s="39"/>
      <c r="M86" s="39"/>
      <c r="N86" s="39"/>
    </row>
    <row r="87" spans="1:14" ht="17.100000000000001" customHeight="1">
      <c r="A87" s="39"/>
      <c r="B87" s="40"/>
      <c r="C87" s="41"/>
      <c r="D87" s="40"/>
      <c r="E87" s="40"/>
      <c r="F87" s="42"/>
      <c r="G87" s="43"/>
      <c r="H87" s="43"/>
      <c r="I87" s="43"/>
      <c r="J87" s="43"/>
      <c r="K87" s="40"/>
      <c r="L87" s="39"/>
      <c r="M87" s="39"/>
      <c r="N87" s="39"/>
    </row>
    <row r="88" spans="1:14" ht="17.100000000000001" customHeight="1">
      <c r="A88" s="39"/>
      <c r="B88" s="40"/>
      <c r="C88" s="41"/>
      <c r="D88" s="40"/>
      <c r="E88" s="40"/>
      <c r="F88" s="42"/>
      <c r="G88" s="43"/>
      <c r="H88" s="43"/>
      <c r="I88" s="43"/>
      <c r="J88" s="43"/>
      <c r="K88" s="40"/>
      <c r="L88" s="39"/>
      <c r="M88" s="39"/>
      <c r="N88" s="39"/>
    </row>
    <row r="89" spans="1:14" ht="17.100000000000001" customHeight="1">
      <c r="A89" s="39"/>
      <c r="B89" s="40"/>
      <c r="C89" s="41"/>
      <c r="D89" s="40"/>
      <c r="E89" s="40"/>
      <c r="F89" s="42"/>
      <c r="G89" s="43"/>
      <c r="H89" s="43"/>
      <c r="I89" s="43"/>
      <c r="J89" s="43"/>
      <c r="K89" s="40"/>
      <c r="L89" s="39"/>
      <c r="M89" s="39"/>
      <c r="N89" s="39"/>
    </row>
    <row r="90" spans="1:14" ht="17.100000000000001" customHeight="1">
      <c r="A90" s="39"/>
      <c r="B90" s="40"/>
      <c r="C90" s="41"/>
      <c r="D90" s="40"/>
      <c r="E90" s="40"/>
      <c r="F90" s="42"/>
      <c r="G90" s="43"/>
      <c r="H90" s="43"/>
      <c r="I90" s="43"/>
      <c r="J90" s="43"/>
      <c r="K90" s="40"/>
      <c r="L90" s="39"/>
      <c r="M90" s="39"/>
      <c r="N90" s="39"/>
    </row>
    <row r="91" spans="1:14" ht="17.100000000000001" customHeight="1">
      <c r="A91" s="39"/>
      <c r="B91" s="40"/>
      <c r="C91" s="41"/>
      <c r="D91" s="40"/>
      <c r="E91" s="40"/>
      <c r="F91" s="42"/>
      <c r="G91" s="43"/>
      <c r="H91" s="43"/>
      <c r="I91" s="43"/>
      <c r="J91" s="43"/>
      <c r="K91" s="40"/>
      <c r="L91" s="39"/>
      <c r="M91" s="39"/>
      <c r="N91" s="39"/>
    </row>
    <row r="92" spans="1:14" ht="17.100000000000001" customHeight="1">
      <c r="A92" s="39"/>
      <c r="B92" s="40"/>
      <c r="C92" s="41"/>
      <c r="D92" s="40"/>
      <c r="E92" s="40"/>
      <c r="F92" s="42"/>
      <c r="G92" s="43"/>
      <c r="H92" s="43"/>
      <c r="I92" s="43"/>
      <c r="J92" s="43"/>
      <c r="K92" s="40"/>
      <c r="L92" s="39"/>
      <c r="M92" s="39"/>
      <c r="N92" s="39"/>
    </row>
    <row r="93" spans="1:14" ht="17.100000000000001" customHeight="1">
      <c r="A93" s="39"/>
      <c r="B93" s="40"/>
      <c r="C93" s="41"/>
      <c r="D93" s="40"/>
      <c r="E93" s="40"/>
      <c r="F93" s="42"/>
      <c r="G93" s="43"/>
      <c r="H93" s="43"/>
      <c r="I93" s="43"/>
      <c r="J93" s="43"/>
      <c r="K93" s="40"/>
      <c r="L93" s="39"/>
      <c r="M93" s="39"/>
      <c r="N93" s="39"/>
    </row>
    <row r="94" spans="1:14" ht="17.100000000000001" customHeight="1">
      <c r="A94" s="39"/>
      <c r="B94" s="40"/>
      <c r="C94" s="41"/>
      <c r="D94" s="40"/>
      <c r="E94" s="40"/>
      <c r="F94" s="42"/>
      <c r="G94" s="43"/>
      <c r="H94" s="43"/>
      <c r="I94" s="43"/>
      <c r="J94" s="43"/>
      <c r="K94" s="40"/>
      <c r="L94" s="39"/>
      <c r="M94" s="39"/>
      <c r="N94" s="39"/>
    </row>
    <row r="95" spans="1:14" ht="17.100000000000001" customHeight="1">
      <c r="A95" s="39"/>
      <c r="B95" s="40"/>
      <c r="C95" s="41"/>
      <c r="D95" s="40"/>
      <c r="E95" s="40"/>
      <c r="F95" s="42"/>
      <c r="G95" s="43"/>
      <c r="H95" s="43"/>
      <c r="I95" s="43"/>
      <c r="J95" s="43"/>
      <c r="K95" s="40"/>
      <c r="L95" s="39"/>
      <c r="M95" s="39"/>
      <c r="N95" s="39"/>
    </row>
    <row r="96" spans="1:14" ht="17.100000000000001" customHeight="1">
      <c r="A96" s="39"/>
      <c r="B96" s="40"/>
      <c r="C96" s="41"/>
      <c r="D96" s="40"/>
      <c r="E96" s="40"/>
      <c r="F96" s="42"/>
      <c r="G96" s="43"/>
      <c r="H96" s="43"/>
      <c r="I96" s="43"/>
      <c r="J96" s="43"/>
      <c r="K96" s="40"/>
      <c r="L96" s="39"/>
      <c r="M96" s="39"/>
      <c r="N96" s="39"/>
    </row>
    <row r="97" spans="1:14" ht="17.100000000000001" customHeight="1">
      <c r="A97" s="39"/>
      <c r="B97" s="40"/>
      <c r="C97" s="41"/>
      <c r="D97" s="40"/>
      <c r="E97" s="40"/>
      <c r="F97" s="42"/>
      <c r="G97" s="43"/>
      <c r="H97" s="43"/>
      <c r="I97" s="43"/>
      <c r="J97" s="43"/>
      <c r="K97" s="40"/>
      <c r="L97" s="39"/>
      <c r="M97" s="39"/>
      <c r="N97" s="39"/>
    </row>
    <row r="98" spans="1:14" ht="17.100000000000001" customHeight="1">
      <c r="A98" s="39"/>
      <c r="B98" s="40"/>
      <c r="C98" s="41"/>
      <c r="D98" s="40"/>
      <c r="E98" s="40"/>
      <c r="F98" s="42"/>
      <c r="G98" s="43"/>
      <c r="H98" s="43"/>
      <c r="I98" s="43"/>
      <c r="J98" s="43"/>
      <c r="K98" s="40"/>
      <c r="L98" s="39"/>
      <c r="M98" s="39"/>
      <c r="N98" s="39"/>
    </row>
    <row r="99" spans="1:14" ht="17.100000000000001" customHeight="1">
      <c r="A99" s="39"/>
      <c r="B99" s="40"/>
      <c r="C99" s="41"/>
      <c r="D99" s="40"/>
      <c r="E99" s="40"/>
      <c r="F99" s="42"/>
      <c r="G99" s="43"/>
      <c r="H99" s="43"/>
      <c r="I99" s="43"/>
      <c r="J99" s="43"/>
      <c r="K99" s="40"/>
      <c r="L99" s="39"/>
      <c r="M99" s="39"/>
      <c r="N99" s="39"/>
    </row>
    <row r="100" spans="1:14" ht="17.100000000000001" customHeight="1">
      <c r="A100" s="39"/>
      <c r="B100" s="40"/>
      <c r="C100" s="41"/>
      <c r="D100" s="40"/>
      <c r="E100" s="40"/>
      <c r="F100" s="42"/>
      <c r="G100" s="43"/>
      <c r="H100" s="43"/>
      <c r="I100" s="43"/>
      <c r="J100" s="43"/>
      <c r="K100" s="40"/>
      <c r="L100" s="39"/>
      <c r="M100" s="39"/>
      <c r="N100" s="39"/>
    </row>
    <row r="101" spans="1:14" ht="17.100000000000001" customHeight="1">
      <c r="A101" s="39"/>
      <c r="B101" s="40"/>
      <c r="C101" s="41"/>
      <c r="D101" s="40"/>
      <c r="E101" s="40"/>
      <c r="F101" s="42"/>
      <c r="G101" s="43"/>
      <c r="H101" s="43"/>
      <c r="I101" s="43"/>
      <c r="J101" s="43"/>
      <c r="K101" s="40"/>
      <c r="L101" s="39"/>
      <c r="M101" s="39"/>
      <c r="N101" s="39"/>
    </row>
    <row r="102" spans="1:14" ht="17.100000000000001" customHeight="1">
      <c r="A102" s="39"/>
      <c r="B102" s="40"/>
      <c r="C102" s="41"/>
      <c r="D102" s="40"/>
      <c r="E102" s="40"/>
      <c r="F102" s="42"/>
      <c r="G102" s="43"/>
      <c r="H102" s="43"/>
      <c r="I102" s="43"/>
      <c r="J102" s="43"/>
      <c r="K102" s="40"/>
      <c r="L102" s="39"/>
      <c r="M102" s="39"/>
      <c r="N102" s="39"/>
    </row>
    <row r="103" spans="1:14" ht="17.100000000000001" customHeight="1">
      <c r="A103" s="39"/>
      <c r="B103" s="40"/>
      <c r="C103" s="41"/>
      <c r="D103" s="40"/>
      <c r="E103" s="40"/>
      <c r="F103" s="42"/>
      <c r="G103" s="43"/>
      <c r="H103" s="43"/>
      <c r="I103" s="43"/>
      <c r="J103" s="43"/>
      <c r="K103" s="40"/>
      <c r="L103" s="39"/>
      <c r="M103" s="39"/>
      <c r="N103" s="39"/>
    </row>
    <row r="104" spans="1:14" ht="17.100000000000001" customHeight="1">
      <c r="A104" s="39"/>
      <c r="B104" s="40"/>
      <c r="C104" s="41"/>
      <c r="D104" s="40"/>
      <c r="E104" s="40"/>
      <c r="F104" s="42"/>
      <c r="G104" s="43"/>
      <c r="H104" s="43"/>
      <c r="I104" s="43"/>
      <c r="J104" s="43"/>
      <c r="K104" s="40"/>
      <c r="L104" s="39"/>
      <c r="M104" s="39"/>
      <c r="N104" s="39"/>
    </row>
    <row r="105" spans="1:14" ht="17.100000000000001" customHeight="1">
      <c r="A105" s="39"/>
      <c r="B105" s="40"/>
      <c r="C105" s="41"/>
      <c r="D105" s="40"/>
      <c r="E105" s="40"/>
      <c r="F105" s="42"/>
      <c r="G105" s="43"/>
      <c r="H105" s="43"/>
      <c r="I105" s="43"/>
      <c r="J105" s="43"/>
      <c r="K105" s="40"/>
      <c r="L105" s="39"/>
      <c r="M105" s="39"/>
      <c r="N105" s="39"/>
    </row>
    <row r="106" spans="1:14" ht="17.100000000000001" customHeight="1">
      <c r="A106" s="39"/>
      <c r="B106" s="40"/>
      <c r="C106" s="41"/>
      <c r="D106" s="40"/>
      <c r="E106" s="40"/>
      <c r="F106" s="42"/>
      <c r="G106" s="43"/>
      <c r="H106" s="43"/>
      <c r="I106" s="43"/>
      <c r="J106" s="43"/>
      <c r="K106" s="40"/>
      <c r="L106" s="39"/>
      <c r="M106" s="39"/>
      <c r="N106" s="39"/>
    </row>
    <row r="107" spans="1:14" ht="17.100000000000001" customHeight="1">
      <c r="A107" s="39"/>
      <c r="B107" s="40"/>
      <c r="C107" s="41"/>
      <c r="D107" s="40"/>
      <c r="E107" s="40"/>
      <c r="F107" s="42"/>
      <c r="G107" s="43"/>
      <c r="H107" s="43"/>
      <c r="I107" s="43"/>
      <c r="J107" s="43"/>
      <c r="K107" s="40"/>
      <c r="L107" s="39"/>
      <c r="M107" s="39"/>
      <c r="N107" s="39"/>
    </row>
    <row r="108" spans="1:14" ht="17.100000000000001" customHeight="1">
      <c r="A108" s="39"/>
      <c r="B108" s="40"/>
      <c r="C108" s="41"/>
      <c r="D108" s="40"/>
      <c r="E108" s="40"/>
      <c r="F108" s="42"/>
      <c r="G108" s="43"/>
      <c r="H108" s="43"/>
      <c r="I108" s="43"/>
      <c r="J108" s="43"/>
      <c r="K108" s="40"/>
      <c r="L108" s="39"/>
      <c r="M108" s="39"/>
      <c r="N108" s="39"/>
    </row>
    <row r="109" spans="1:14" ht="17.100000000000001" customHeight="1">
      <c r="A109" s="39"/>
      <c r="B109" s="40"/>
      <c r="C109" s="41"/>
      <c r="D109" s="40"/>
      <c r="E109" s="40"/>
      <c r="F109" s="42"/>
      <c r="G109" s="43"/>
      <c r="H109" s="43"/>
      <c r="I109" s="43"/>
      <c r="J109" s="43"/>
      <c r="K109" s="40"/>
      <c r="L109" s="39"/>
      <c r="M109" s="39"/>
      <c r="N109" s="39"/>
    </row>
    <row r="110" spans="1:14" ht="17.100000000000001" customHeight="1">
      <c r="A110" s="39"/>
      <c r="B110" s="40"/>
      <c r="C110" s="41"/>
      <c r="D110" s="40"/>
      <c r="E110" s="40"/>
      <c r="F110" s="42"/>
      <c r="G110" s="43"/>
      <c r="H110" s="43"/>
      <c r="I110" s="43"/>
      <c r="J110" s="43"/>
      <c r="K110" s="40"/>
      <c r="L110" s="39"/>
      <c r="M110" s="39"/>
      <c r="N110" s="39"/>
    </row>
    <row r="111" spans="1:14" ht="17.100000000000001" customHeight="1">
      <c r="A111" s="39"/>
      <c r="B111" s="40"/>
      <c r="C111" s="41"/>
      <c r="D111" s="40"/>
      <c r="E111" s="40"/>
      <c r="F111" s="42"/>
      <c r="G111" s="43"/>
      <c r="H111" s="43"/>
      <c r="I111" s="43"/>
      <c r="J111" s="43"/>
      <c r="K111" s="40"/>
      <c r="L111" s="39"/>
      <c r="M111" s="39"/>
      <c r="N111" s="39"/>
    </row>
    <row r="112" spans="1:14" ht="17.100000000000001" customHeight="1">
      <c r="A112" s="39"/>
      <c r="B112" s="40"/>
      <c r="C112" s="41"/>
      <c r="D112" s="40"/>
      <c r="E112" s="40"/>
      <c r="F112" s="42"/>
      <c r="G112" s="43"/>
      <c r="H112" s="43"/>
      <c r="I112" s="43"/>
      <c r="J112" s="43"/>
      <c r="K112" s="40"/>
      <c r="L112" s="39"/>
      <c r="M112" s="39"/>
      <c r="N112" s="39"/>
    </row>
    <row r="113" spans="1:14" ht="17.100000000000001" customHeight="1">
      <c r="A113" s="39"/>
      <c r="B113" s="40"/>
      <c r="C113" s="41"/>
      <c r="D113" s="40"/>
      <c r="E113" s="40"/>
      <c r="F113" s="42"/>
      <c r="G113" s="43"/>
      <c r="H113" s="43"/>
      <c r="I113" s="43"/>
      <c r="J113" s="43"/>
      <c r="K113" s="40"/>
      <c r="L113" s="39"/>
      <c r="M113" s="39"/>
      <c r="N113" s="39"/>
    </row>
    <row r="114" spans="1:14" ht="17.100000000000001" customHeight="1">
      <c r="A114" s="39"/>
      <c r="B114" s="40"/>
      <c r="C114" s="41"/>
      <c r="D114" s="40"/>
      <c r="E114" s="40"/>
      <c r="F114" s="42"/>
      <c r="G114" s="43"/>
      <c r="H114" s="43"/>
      <c r="I114" s="43"/>
      <c r="J114" s="43"/>
      <c r="K114" s="40"/>
      <c r="L114" s="39"/>
      <c r="M114" s="39"/>
      <c r="N114" s="39"/>
    </row>
    <row r="115" spans="1:14" ht="17.100000000000001" customHeight="1">
      <c r="A115" s="39"/>
      <c r="B115" s="40"/>
      <c r="C115" s="41"/>
      <c r="D115" s="40"/>
      <c r="E115" s="40"/>
      <c r="F115" s="42"/>
      <c r="G115" s="43"/>
      <c r="H115" s="43"/>
      <c r="I115" s="43"/>
      <c r="J115" s="43"/>
      <c r="K115" s="40"/>
      <c r="L115" s="39"/>
      <c r="M115" s="39"/>
      <c r="N115" s="39"/>
    </row>
    <row r="116" spans="1:14" ht="17.100000000000001" customHeight="1">
      <c r="A116" s="39"/>
      <c r="B116" s="40"/>
      <c r="C116" s="41"/>
      <c r="D116" s="40"/>
      <c r="E116" s="40"/>
      <c r="F116" s="42"/>
      <c r="G116" s="43"/>
      <c r="H116" s="43"/>
      <c r="I116" s="43"/>
      <c r="J116" s="43"/>
      <c r="K116" s="40"/>
      <c r="L116" s="39"/>
      <c r="M116" s="39"/>
      <c r="N116" s="39"/>
    </row>
    <row r="117" spans="1:14" ht="17.100000000000001" customHeight="1">
      <c r="A117" s="39"/>
      <c r="B117" s="40"/>
      <c r="C117" s="41"/>
      <c r="D117" s="40"/>
      <c r="E117" s="40"/>
      <c r="F117" s="42"/>
      <c r="G117" s="43"/>
      <c r="H117" s="43"/>
      <c r="I117" s="43"/>
      <c r="J117" s="43"/>
      <c r="K117" s="40"/>
      <c r="L117" s="39"/>
      <c r="M117" s="39"/>
      <c r="N117" s="39"/>
    </row>
    <row r="118" spans="1:14" ht="17.100000000000001" customHeight="1">
      <c r="A118" s="39"/>
      <c r="B118" s="40"/>
      <c r="C118" s="41"/>
      <c r="D118" s="40"/>
      <c r="E118" s="40"/>
      <c r="F118" s="42"/>
      <c r="G118" s="43"/>
      <c r="H118" s="43"/>
      <c r="I118" s="43"/>
      <c r="J118" s="43"/>
      <c r="K118" s="40"/>
      <c r="L118" s="39"/>
      <c r="M118" s="39"/>
      <c r="N118" s="39"/>
    </row>
    <row r="119" spans="1:14" ht="17.100000000000001" customHeight="1">
      <c r="A119" s="39"/>
      <c r="B119" s="40"/>
      <c r="C119" s="41"/>
      <c r="D119" s="40"/>
      <c r="E119" s="40"/>
      <c r="F119" s="42"/>
      <c r="G119" s="43"/>
      <c r="H119" s="43"/>
      <c r="I119" s="43"/>
      <c r="J119" s="43"/>
      <c r="K119" s="40"/>
      <c r="L119" s="39"/>
      <c r="M119" s="39"/>
      <c r="N119" s="39"/>
    </row>
    <row r="120" spans="1:14" ht="17.100000000000001" customHeight="1">
      <c r="A120" s="39"/>
      <c r="B120" s="40"/>
      <c r="C120" s="41"/>
      <c r="D120" s="40"/>
      <c r="E120" s="40"/>
      <c r="F120" s="42"/>
      <c r="G120" s="43"/>
      <c r="H120" s="43"/>
      <c r="I120" s="43"/>
      <c r="J120" s="43"/>
      <c r="K120" s="40"/>
      <c r="L120" s="39"/>
      <c r="M120" s="39"/>
      <c r="N120" s="39"/>
    </row>
    <row r="121" spans="1:14" ht="17.100000000000001" customHeight="1">
      <c r="A121" s="39"/>
      <c r="B121" s="40"/>
      <c r="C121" s="41"/>
      <c r="D121" s="40"/>
      <c r="E121" s="40"/>
      <c r="F121" s="42"/>
      <c r="G121" s="43"/>
      <c r="H121" s="43"/>
      <c r="I121" s="43"/>
      <c r="J121" s="43"/>
      <c r="K121" s="40"/>
      <c r="L121" s="39"/>
      <c r="M121" s="39"/>
      <c r="N121" s="39"/>
    </row>
    <row r="122" spans="1:14" ht="17.100000000000001" customHeight="1">
      <c r="A122" s="39"/>
      <c r="B122" s="40"/>
      <c r="C122" s="41"/>
      <c r="D122" s="40"/>
      <c r="E122" s="40"/>
      <c r="F122" s="42"/>
      <c r="G122" s="43"/>
      <c r="H122" s="43"/>
      <c r="I122" s="43"/>
      <c r="J122" s="43"/>
      <c r="K122" s="40"/>
      <c r="L122" s="39"/>
      <c r="M122" s="39"/>
      <c r="N122" s="39"/>
    </row>
    <row r="123" spans="1:14" ht="17.100000000000001" customHeight="1">
      <c r="A123" s="39"/>
      <c r="B123" s="40"/>
      <c r="C123" s="41"/>
      <c r="D123" s="40"/>
      <c r="E123" s="40"/>
      <c r="F123" s="42"/>
      <c r="G123" s="43"/>
      <c r="H123" s="43"/>
      <c r="I123" s="43"/>
      <c r="J123" s="43"/>
      <c r="K123" s="40"/>
      <c r="L123" s="39"/>
      <c r="M123" s="39"/>
      <c r="N123" s="39"/>
    </row>
    <row r="124" spans="1:14" ht="17.100000000000001" customHeight="1">
      <c r="A124" s="39"/>
      <c r="B124" s="40"/>
      <c r="C124" s="41"/>
      <c r="D124" s="40"/>
      <c r="E124" s="40"/>
      <c r="F124" s="42"/>
      <c r="G124" s="43"/>
      <c r="H124" s="43"/>
      <c r="I124" s="43"/>
      <c r="J124" s="43"/>
      <c r="K124" s="40"/>
      <c r="L124" s="39"/>
      <c r="M124" s="39"/>
      <c r="N124" s="39"/>
    </row>
    <row r="125" spans="1:14" ht="17.100000000000001" customHeight="1">
      <c r="A125" s="39"/>
      <c r="B125" s="40"/>
      <c r="C125" s="41"/>
      <c r="D125" s="40"/>
      <c r="E125" s="40"/>
      <c r="F125" s="42"/>
      <c r="G125" s="43"/>
      <c r="H125" s="43"/>
      <c r="I125" s="43"/>
      <c r="J125" s="43"/>
      <c r="K125" s="40"/>
      <c r="L125" s="39"/>
      <c r="M125" s="39"/>
      <c r="N125" s="39"/>
    </row>
    <row r="126" spans="1:14" ht="17.100000000000001" customHeight="1">
      <c r="A126" s="39"/>
      <c r="B126" s="40"/>
      <c r="C126" s="41"/>
      <c r="D126" s="40"/>
      <c r="E126" s="40"/>
      <c r="F126" s="42"/>
      <c r="G126" s="43"/>
      <c r="H126" s="43"/>
      <c r="I126" s="43"/>
      <c r="J126" s="43"/>
      <c r="K126" s="40"/>
      <c r="L126" s="39"/>
      <c r="M126" s="39"/>
      <c r="N126" s="39"/>
    </row>
    <row r="127" spans="1:14" ht="17.100000000000001" customHeight="1">
      <c r="A127" s="39"/>
      <c r="B127" s="40"/>
      <c r="C127" s="41"/>
      <c r="D127" s="40"/>
      <c r="E127" s="40"/>
      <c r="F127" s="42"/>
      <c r="G127" s="43"/>
      <c r="H127" s="43"/>
      <c r="I127" s="43"/>
      <c r="J127" s="43"/>
      <c r="K127" s="40"/>
      <c r="L127" s="39"/>
      <c r="M127" s="39"/>
      <c r="N127" s="39"/>
    </row>
    <row r="128" spans="1:14" ht="17.100000000000001" customHeight="1">
      <c r="A128" s="39"/>
      <c r="B128" s="40"/>
      <c r="C128" s="41"/>
      <c r="D128" s="40"/>
      <c r="E128" s="40"/>
      <c r="F128" s="42"/>
      <c r="G128" s="43"/>
      <c r="H128" s="43"/>
      <c r="I128" s="43"/>
      <c r="J128" s="43"/>
      <c r="K128" s="40"/>
      <c r="L128" s="39"/>
      <c r="M128" s="39"/>
      <c r="N128" s="39"/>
    </row>
    <row r="129" spans="1:14" ht="17.100000000000001" customHeight="1">
      <c r="A129" s="39"/>
      <c r="B129" s="40"/>
      <c r="C129" s="41"/>
      <c r="D129" s="40"/>
      <c r="E129" s="40"/>
      <c r="F129" s="42"/>
      <c r="G129" s="43"/>
      <c r="H129" s="43"/>
      <c r="I129" s="43"/>
      <c r="J129" s="43"/>
      <c r="K129" s="40"/>
      <c r="L129" s="39"/>
      <c r="M129" s="39"/>
      <c r="N129" s="39"/>
    </row>
    <row r="130" spans="1:14" ht="17.100000000000001" customHeight="1">
      <c r="A130" s="39"/>
      <c r="B130" s="40"/>
      <c r="C130" s="41"/>
      <c r="D130" s="40"/>
      <c r="E130" s="40"/>
      <c r="F130" s="42"/>
      <c r="G130" s="43"/>
      <c r="H130" s="43"/>
      <c r="I130" s="43"/>
      <c r="J130" s="43"/>
      <c r="K130" s="40"/>
      <c r="L130" s="39"/>
      <c r="M130" s="39"/>
      <c r="N130" s="39"/>
    </row>
    <row r="131" spans="1:14" ht="17.100000000000001" customHeight="1">
      <c r="A131" s="39"/>
      <c r="B131" s="40"/>
      <c r="C131" s="41"/>
      <c r="D131" s="40"/>
      <c r="E131" s="40"/>
      <c r="F131" s="42"/>
      <c r="G131" s="43"/>
      <c r="H131" s="43"/>
      <c r="I131" s="43"/>
      <c r="J131" s="43"/>
      <c r="K131" s="40"/>
      <c r="L131" s="39"/>
      <c r="M131" s="39"/>
      <c r="N131" s="39"/>
    </row>
    <row r="132" spans="1:14" ht="17.100000000000001" customHeight="1">
      <c r="A132" s="39"/>
      <c r="B132" s="40"/>
      <c r="C132" s="41"/>
      <c r="D132" s="40"/>
      <c r="E132" s="40"/>
      <c r="F132" s="42"/>
      <c r="G132" s="43"/>
      <c r="H132" s="43"/>
      <c r="I132" s="43"/>
      <c r="J132" s="43"/>
      <c r="K132" s="40"/>
      <c r="L132" s="39"/>
      <c r="M132" s="39"/>
      <c r="N132" s="39"/>
    </row>
    <row r="133" spans="1:14" ht="17.100000000000001" customHeight="1">
      <c r="A133" s="39"/>
      <c r="B133" s="40"/>
      <c r="C133" s="41"/>
      <c r="D133" s="40"/>
      <c r="E133" s="40"/>
      <c r="F133" s="42"/>
      <c r="G133" s="43"/>
      <c r="H133" s="43"/>
      <c r="I133" s="43"/>
      <c r="J133" s="43"/>
      <c r="K133" s="40"/>
      <c r="L133" s="39"/>
      <c r="M133" s="39"/>
      <c r="N133" s="39"/>
    </row>
    <row r="134" spans="1:14" ht="17.100000000000001" customHeight="1">
      <c r="A134" s="39"/>
      <c r="B134" s="40"/>
      <c r="C134" s="41"/>
      <c r="D134" s="40"/>
      <c r="E134" s="40"/>
      <c r="F134" s="42"/>
      <c r="G134" s="43"/>
      <c r="H134" s="43"/>
      <c r="I134" s="43"/>
      <c r="J134" s="43"/>
      <c r="K134" s="40"/>
      <c r="L134" s="39"/>
      <c r="M134" s="39"/>
      <c r="N134" s="39"/>
    </row>
    <row r="135" spans="1:14" ht="17.100000000000001" customHeight="1">
      <c r="A135" s="39"/>
      <c r="B135" s="40"/>
      <c r="C135" s="41"/>
      <c r="D135" s="40"/>
      <c r="E135" s="40"/>
      <c r="F135" s="42"/>
      <c r="G135" s="43"/>
      <c r="H135" s="43"/>
      <c r="I135" s="43"/>
      <c r="J135" s="43"/>
      <c r="K135" s="40"/>
      <c r="L135" s="39"/>
      <c r="M135" s="39"/>
      <c r="N135" s="39"/>
    </row>
    <row r="136" spans="1:14" ht="17.100000000000001" customHeight="1">
      <c r="A136" s="39"/>
      <c r="B136" s="40"/>
      <c r="C136" s="41"/>
      <c r="D136" s="40"/>
      <c r="E136" s="40"/>
      <c r="F136" s="42"/>
      <c r="G136" s="43"/>
      <c r="H136" s="43"/>
      <c r="I136" s="43"/>
      <c r="J136" s="43"/>
      <c r="K136" s="40"/>
      <c r="L136" s="39"/>
      <c r="M136" s="39"/>
      <c r="N136" s="39"/>
    </row>
    <row r="137" spans="1:14" ht="17.100000000000001" customHeight="1">
      <c r="A137" s="39"/>
      <c r="B137" s="40"/>
      <c r="C137" s="41"/>
      <c r="D137" s="40"/>
      <c r="E137" s="40"/>
      <c r="F137" s="42"/>
      <c r="G137" s="43"/>
      <c r="H137" s="43"/>
      <c r="I137" s="43"/>
      <c r="J137" s="43"/>
      <c r="K137" s="40"/>
      <c r="L137" s="39"/>
      <c r="M137" s="39"/>
      <c r="N137" s="39"/>
    </row>
    <row r="138" spans="1:14" ht="17.100000000000001" customHeight="1">
      <c r="A138" s="39"/>
      <c r="B138" s="40"/>
      <c r="C138" s="41"/>
      <c r="D138" s="40"/>
      <c r="E138" s="40"/>
      <c r="F138" s="42"/>
      <c r="G138" s="43"/>
      <c r="H138" s="43"/>
      <c r="I138" s="43"/>
      <c r="J138" s="43"/>
      <c r="K138" s="40"/>
      <c r="L138" s="39"/>
      <c r="M138" s="39"/>
      <c r="N138" s="39"/>
    </row>
    <row r="139" spans="1:14" ht="17.100000000000001" customHeight="1">
      <c r="A139" s="39"/>
      <c r="B139" s="40"/>
      <c r="C139" s="41"/>
      <c r="D139" s="40"/>
      <c r="E139" s="40"/>
      <c r="F139" s="42"/>
      <c r="G139" s="43"/>
      <c r="H139" s="43"/>
      <c r="I139" s="43"/>
      <c r="J139" s="43"/>
      <c r="K139" s="40"/>
      <c r="L139" s="39"/>
      <c r="M139" s="39"/>
      <c r="N139" s="39"/>
    </row>
    <row r="140" spans="1:14" ht="17.100000000000001" customHeight="1">
      <c r="A140" s="39"/>
      <c r="B140" s="40"/>
      <c r="C140" s="41"/>
      <c r="D140" s="40"/>
      <c r="E140" s="40"/>
      <c r="F140" s="42"/>
      <c r="G140" s="43"/>
      <c r="H140" s="43"/>
      <c r="I140" s="43"/>
      <c r="J140" s="43"/>
      <c r="K140" s="40"/>
      <c r="L140" s="39"/>
      <c r="M140" s="39"/>
      <c r="N140" s="39"/>
    </row>
    <row r="141" spans="1:14" ht="17.100000000000001" customHeight="1">
      <c r="A141" s="39"/>
      <c r="B141" s="40"/>
      <c r="C141" s="41"/>
      <c r="D141" s="40"/>
      <c r="E141" s="40"/>
      <c r="F141" s="42"/>
      <c r="G141" s="43"/>
      <c r="H141" s="43"/>
      <c r="I141" s="43"/>
      <c r="J141" s="43"/>
      <c r="K141" s="40"/>
      <c r="L141" s="39"/>
      <c r="M141" s="39"/>
      <c r="N141" s="39"/>
    </row>
    <row r="142" spans="1:14" ht="17.100000000000001" customHeight="1">
      <c r="A142" s="39"/>
      <c r="B142" s="40"/>
      <c r="C142" s="41"/>
      <c r="D142" s="40"/>
      <c r="E142" s="40"/>
      <c r="F142" s="42"/>
      <c r="G142" s="43"/>
      <c r="H142" s="43"/>
      <c r="I142" s="43"/>
      <c r="J142" s="43"/>
      <c r="K142" s="40"/>
      <c r="L142" s="39"/>
      <c r="M142" s="39"/>
      <c r="N142" s="39"/>
    </row>
    <row r="143" spans="1:14" ht="17.100000000000001" customHeight="1">
      <c r="A143" s="39"/>
      <c r="B143" s="40"/>
      <c r="C143" s="41"/>
      <c r="D143" s="40"/>
      <c r="E143" s="40"/>
      <c r="F143" s="42"/>
      <c r="G143" s="43"/>
      <c r="H143" s="43"/>
      <c r="I143" s="43"/>
      <c r="J143" s="43"/>
      <c r="K143" s="40"/>
      <c r="L143" s="39"/>
      <c r="M143" s="39"/>
      <c r="N143" s="39"/>
    </row>
    <row r="144" spans="1:14" ht="17.100000000000001" customHeight="1">
      <c r="A144" s="39"/>
      <c r="B144" s="40"/>
      <c r="C144" s="41"/>
      <c r="D144" s="40"/>
      <c r="E144" s="40"/>
      <c r="F144" s="42"/>
      <c r="G144" s="43"/>
      <c r="H144" s="43"/>
      <c r="I144" s="43"/>
      <c r="J144" s="43"/>
      <c r="K144" s="40"/>
      <c r="L144" s="39"/>
      <c r="M144" s="39"/>
      <c r="N144" s="39"/>
    </row>
    <row r="145" spans="1:14" ht="17.100000000000001" customHeight="1">
      <c r="A145" s="39"/>
      <c r="B145" s="40"/>
      <c r="C145" s="41"/>
      <c r="D145" s="40"/>
      <c r="E145" s="40"/>
      <c r="F145" s="42"/>
      <c r="G145" s="43"/>
      <c r="H145" s="43"/>
      <c r="I145" s="43"/>
      <c r="J145" s="43"/>
      <c r="K145" s="40"/>
      <c r="L145" s="39"/>
      <c r="M145" s="39"/>
      <c r="N145" s="39"/>
    </row>
    <row r="146" spans="1:14" ht="17.100000000000001" customHeight="1">
      <c r="A146" s="39"/>
      <c r="B146" s="40"/>
      <c r="C146" s="41"/>
      <c r="D146" s="40"/>
      <c r="E146" s="40"/>
      <c r="F146" s="42"/>
      <c r="G146" s="43"/>
      <c r="H146" s="43"/>
      <c r="I146" s="43"/>
      <c r="J146" s="43"/>
      <c r="K146" s="40"/>
      <c r="L146" s="39"/>
      <c r="M146" s="39"/>
      <c r="N146" s="39"/>
    </row>
    <row r="147" spans="1:14" ht="17.100000000000001" customHeight="1">
      <c r="A147" s="39"/>
      <c r="B147" s="40"/>
      <c r="C147" s="41"/>
      <c r="D147" s="40"/>
      <c r="E147" s="40"/>
      <c r="F147" s="42"/>
      <c r="G147" s="43"/>
      <c r="H147" s="43"/>
      <c r="I147" s="43"/>
      <c r="J147" s="43"/>
      <c r="K147" s="40"/>
      <c r="L147" s="39"/>
      <c r="M147" s="39"/>
      <c r="N147" s="39"/>
    </row>
    <row r="148" spans="1:14" ht="17.100000000000001" customHeight="1">
      <c r="A148" s="39"/>
      <c r="B148" s="40"/>
      <c r="C148" s="41"/>
      <c r="D148" s="40"/>
      <c r="E148" s="40"/>
      <c r="F148" s="42"/>
      <c r="G148" s="43"/>
      <c r="H148" s="43"/>
      <c r="I148" s="43"/>
      <c r="J148" s="43"/>
      <c r="K148" s="40"/>
      <c r="L148" s="39"/>
      <c r="M148" s="39"/>
      <c r="N148" s="39"/>
    </row>
    <row r="149" spans="1:14" ht="17.100000000000001" customHeight="1">
      <c r="A149" s="39"/>
      <c r="B149" s="40"/>
      <c r="C149" s="41"/>
      <c r="D149" s="40"/>
      <c r="E149" s="40"/>
      <c r="F149" s="42"/>
      <c r="G149" s="43"/>
      <c r="H149" s="43"/>
      <c r="I149" s="43"/>
      <c r="J149" s="43"/>
      <c r="K149" s="40"/>
      <c r="L149" s="39"/>
      <c r="M149" s="39"/>
      <c r="N149" s="39"/>
    </row>
    <row r="150" spans="1:14" ht="17.100000000000001" customHeight="1">
      <c r="A150" s="39"/>
      <c r="B150" s="40"/>
      <c r="C150" s="41"/>
      <c r="D150" s="40"/>
      <c r="E150" s="40"/>
      <c r="F150" s="42"/>
      <c r="G150" s="43"/>
      <c r="H150" s="43"/>
      <c r="I150" s="43"/>
      <c r="J150" s="43"/>
      <c r="K150" s="40"/>
      <c r="L150" s="39"/>
      <c r="M150" s="39"/>
      <c r="N150" s="39"/>
    </row>
    <row r="151" spans="1:14" ht="17.100000000000001" customHeight="1">
      <c r="A151" s="39"/>
      <c r="B151" s="40"/>
      <c r="C151" s="41"/>
      <c r="D151" s="40"/>
      <c r="E151" s="40"/>
      <c r="F151" s="42"/>
      <c r="G151" s="43"/>
      <c r="H151" s="43"/>
      <c r="I151" s="43"/>
      <c r="J151" s="43"/>
      <c r="K151" s="40"/>
      <c r="L151" s="39"/>
      <c r="M151" s="39"/>
      <c r="N151" s="39"/>
    </row>
    <row r="152" spans="1:14" ht="17.100000000000001" customHeight="1">
      <c r="A152" s="39"/>
      <c r="B152" s="40"/>
      <c r="C152" s="41"/>
      <c r="D152" s="40"/>
      <c r="E152" s="40"/>
      <c r="F152" s="42"/>
      <c r="G152" s="43"/>
      <c r="H152" s="43"/>
      <c r="I152" s="43"/>
      <c r="J152" s="43"/>
      <c r="K152" s="40"/>
      <c r="L152" s="39"/>
      <c r="M152" s="39"/>
      <c r="N152" s="39"/>
    </row>
    <row r="153" spans="1:14" ht="17.100000000000001" customHeight="1">
      <c r="A153" s="39"/>
      <c r="B153" s="40"/>
      <c r="C153" s="41"/>
      <c r="D153" s="40"/>
      <c r="E153" s="40"/>
      <c r="F153" s="42"/>
      <c r="G153" s="43"/>
      <c r="H153" s="43"/>
      <c r="I153" s="43"/>
      <c r="J153" s="43"/>
      <c r="K153" s="40"/>
      <c r="L153" s="39"/>
      <c r="M153" s="39"/>
      <c r="N153" s="39"/>
    </row>
    <row r="154" spans="1:14" ht="17.100000000000001" customHeight="1">
      <c r="A154" s="39"/>
      <c r="B154" s="40"/>
      <c r="C154" s="41"/>
      <c r="D154" s="40"/>
      <c r="E154" s="40"/>
      <c r="F154" s="42"/>
      <c r="G154" s="43"/>
      <c r="H154" s="43"/>
      <c r="I154" s="43"/>
      <c r="J154" s="43"/>
      <c r="K154" s="40"/>
      <c r="L154" s="39"/>
      <c r="M154" s="39"/>
      <c r="N154" s="39"/>
    </row>
    <row r="155" spans="1:14" ht="17.100000000000001" customHeight="1">
      <c r="A155" s="39"/>
      <c r="B155" s="40"/>
      <c r="C155" s="41"/>
      <c r="D155" s="40"/>
      <c r="E155" s="40"/>
      <c r="F155" s="42"/>
      <c r="G155" s="43"/>
      <c r="H155" s="43"/>
      <c r="I155" s="43"/>
      <c r="J155" s="43"/>
      <c r="K155" s="40"/>
      <c r="L155" s="39"/>
      <c r="M155" s="39"/>
      <c r="N155" s="39"/>
    </row>
    <row r="156" spans="1:14" ht="17.100000000000001" customHeight="1">
      <c r="A156" s="39"/>
      <c r="B156" s="40"/>
      <c r="C156" s="41"/>
      <c r="D156" s="40"/>
      <c r="E156" s="40"/>
      <c r="F156" s="42"/>
      <c r="G156" s="43"/>
      <c r="H156" s="43"/>
      <c r="I156" s="43"/>
      <c r="J156" s="43"/>
      <c r="K156" s="40"/>
      <c r="L156" s="39"/>
      <c r="M156" s="39"/>
      <c r="N156" s="39"/>
    </row>
    <row r="157" spans="1:14" ht="17.100000000000001" customHeight="1">
      <c r="A157" s="39"/>
      <c r="B157" s="40"/>
      <c r="C157" s="41"/>
      <c r="D157" s="40"/>
      <c r="E157" s="40"/>
      <c r="F157" s="42"/>
      <c r="G157" s="43"/>
      <c r="H157" s="43"/>
      <c r="I157" s="43"/>
      <c r="J157" s="43"/>
      <c r="K157" s="40"/>
      <c r="L157" s="39"/>
      <c r="M157" s="39"/>
      <c r="N157" s="39"/>
    </row>
    <row r="158" spans="1:14" ht="17.100000000000001" customHeight="1">
      <c r="A158" s="39"/>
      <c r="B158" s="40"/>
      <c r="C158" s="41"/>
      <c r="D158" s="40"/>
      <c r="E158" s="40"/>
      <c r="F158" s="42"/>
      <c r="G158" s="43"/>
      <c r="H158" s="43"/>
      <c r="I158" s="43"/>
      <c r="J158" s="43"/>
      <c r="K158" s="40"/>
      <c r="L158" s="39"/>
      <c r="M158" s="39"/>
      <c r="N158" s="39"/>
    </row>
    <row r="159" spans="1:14" ht="17.100000000000001" customHeight="1">
      <c r="A159" s="39"/>
      <c r="B159" s="40"/>
      <c r="C159" s="41"/>
      <c r="D159" s="40"/>
      <c r="E159" s="40"/>
      <c r="F159" s="42"/>
      <c r="G159" s="43"/>
      <c r="H159" s="43"/>
      <c r="I159" s="43"/>
      <c r="J159" s="43"/>
      <c r="K159" s="40"/>
      <c r="L159" s="39"/>
      <c r="M159" s="39"/>
      <c r="N159" s="39"/>
    </row>
    <row r="160" spans="1:14" ht="17.100000000000001" customHeight="1">
      <c r="A160" s="39"/>
      <c r="B160" s="40"/>
      <c r="C160" s="41"/>
      <c r="D160" s="40"/>
      <c r="E160" s="40"/>
      <c r="F160" s="42"/>
      <c r="G160" s="43"/>
      <c r="H160" s="43"/>
      <c r="I160" s="43"/>
      <c r="J160" s="43"/>
      <c r="K160" s="40"/>
      <c r="L160" s="39"/>
      <c r="M160" s="39"/>
      <c r="N160" s="39"/>
    </row>
    <row r="161" spans="1:14" ht="17.100000000000001" customHeight="1">
      <c r="A161" s="39"/>
      <c r="B161" s="40"/>
      <c r="C161" s="41"/>
      <c r="D161" s="40"/>
      <c r="E161" s="40"/>
      <c r="F161" s="42"/>
      <c r="G161" s="43"/>
      <c r="H161" s="43"/>
      <c r="I161" s="43"/>
      <c r="J161" s="43"/>
      <c r="K161" s="40"/>
      <c r="L161" s="39"/>
      <c r="M161" s="39"/>
      <c r="N161" s="39"/>
    </row>
    <row r="162" spans="1:14" ht="17.100000000000001" customHeight="1">
      <c r="A162" s="39"/>
      <c r="B162" s="40"/>
      <c r="C162" s="41"/>
      <c r="D162" s="40"/>
      <c r="E162" s="40"/>
      <c r="F162" s="42"/>
      <c r="G162" s="43"/>
      <c r="H162" s="43"/>
      <c r="I162" s="43"/>
      <c r="J162" s="43"/>
      <c r="K162" s="40"/>
      <c r="L162" s="39"/>
      <c r="M162" s="39"/>
      <c r="N162" s="39"/>
    </row>
    <row r="163" spans="1:14" ht="17.100000000000001" customHeight="1">
      <c r="A163" s="39"/>
      <c r="B163" s="40"/>
      <c r="C163" s="41"/>
      <c r="D163" s="40"/>
      <c r="E163" s="40"/>
      <c r="F163" s="42"/>
      <c r="G163" s="43"/>
      <c r="H163" s="43"/>
      <c r="I163" s="43"/>
      <c r="J163" s="43"/>
      <c r="K163" s="40"/>
      <c r="L163" s="39"/>
      <c r="M163" s="39"/>
      <c r="N163" s="39"/>
    </row>
    <row r="164" spans="1:14" s="46" customFormat="1" ht="17.100000000000001" customHeight="1">
      <c r="A164" s="39"/>
      <c r="B164" s="40"/>
      <c r="C164" s="41"/>
      <c r="D164" s="40"/>
      <c r="E164" s="40"/>
      <c r="F164" s="42"/>
      <c r="G164" s="43"/>
      <c r="H164" s="43"/>
      <c r="I164" s="43"/>
      <c r="J164" s="43"/>
      <c r="K164" s="40"/>
      <c r="L164" s="39"/>
      <c r="M164" s="39"/>
      <c r="N164" s="39"/>
    </row>
    <row r="165" spans="1:14" s="46" customFormat="1" ht="17.100000000000001" customHeight="1">
      <c r="A165" s="39"/>
      <c r="B165" s="40"/>
      <c r="C165" s="41"/>
      <c r="D165" s="40"/>
      <c r="E165" s="40"/>
      <c r="F165" s="42"/>
      <c r="G165" s="43"/>
      <c r="H165" s="43"/>
      <c r="I165" s="43"/>
      <c r="J165" s="43"/>
      <c r="K165" s="40"/>
      <c r="L165" s="39"/>
      <c r="M165" s="39"/>
      <c r="N165" s="39"/>
    </row>
    <row r="166" spans="1:14" ht="17.100000000000001" customHeight="1">
      <c r="A166" s="39"/>
      <c r="B166" s="40"/>
      <c r="C166" s="41"/>
      <c r="D166" s="40"/>
      <c r="E166" s="40"/>
      <c r="F166" s="42"/>
      <c r="G166" s="43"/>
      <c r="H166" s="43"/>
      <c r="I166" s="43"/>
      <c r="J166" s="43"/>
      <c r="K166" s="40"/>
      <c r="L166" s="39"/>
      <c r="M166" s="39"/>
      <c r="N166" s="39"/>
    </row>
    <row r="167" spans="1:14" ht="17.100000000000001" customHeight="1">
      <c r="A167" s="39"/>
      <c r="B167" s="40"/>
      <c r="C167" s="41"/>
      <c r="D167" s="40"/>
      <c r="E167" s="40"/>
      <c r="F167" s="42"/>
      <c r="G167" s="43"/>
      <c r="H167" s="43"/>
      <c r="I167" s="43"/>
      <c r="J167" s="43"/>
      <c r="K167" s="40"/>
      <c r="L167" s="39"/>
      <c r="M167" s="39"/>
      <c r="N167" s="39"/>
    </row>
    <row r="168" spans="1:14" ht="17.100000000000001" customHeight="1">
      <c r="A168" s="39"/>
      <c r="B168" s="40"/>
      <c r="C168" s="41"/>
      <c r="D168" s="40"/>
      <c r="E168" s="40"/>
      <c r="F168" s="42"/>
      <c r="G168" s="43"/>
      <c r="H168" s="43"/>
      <c r="I168" s="43"/>
      <c r="J168" s="43"/>
      <c r="K168" s="40"/>
      <c r="L168" s="39"/>
      <c r="M168" s="39"/>
      <c r="N168" s="39"/>
    </row>
    <row r="169" spans="1:14" ht="17.100000000000001" customHeight="1">
      <c r="A169" s="39"/>
      <c r="B169" s="40"/>
      <c r="C169" s="41"/>
      <c r="D169" s="40"/>
      <c r="E169" s="40"/>
      <c r="F169" s="42"/>
      <c r="G169" s="43"/>
      <c r="H169" s="43"/>
      <c r="I169" s="43"/>
      <c r="J169" s="43"/>
      <c r="K169" s="40"/>
      <c r="L169" s="39"/>
      <c r="M169" s="39"/>
      <c r="N169" s="39"/>
    </row>
    <row r="170" spans="1:14" ht="17.100000000000001" customHeight="1">
      <c r="A170" s="39"/>
      <c r="B170" s="40"/>
      <c r="C170" s="41"/>
      <c r="D170" s="40"/>
      <c r="E170" s="40"/>
      <c r="F170" s="42"/>
      <c r="G170" s="43"/>
      <c r="H170" s="43"/>
      <c r="I170" s="43"/>
      <c r="J170" s="43"/>
      <c r="K170" s="40"/>
      <c r="L170" s="39"/>
      <c r="M170" s="39"/>
      <c r="N170" s="39"/>
    </row>
    <row r="171" spans="1:14" ht="17.100000000000001" customHeight="1">
      <c r="A171" s="39"/>
      <c r="B171" s="40"/>
      <c r="C171" s="41"/>
      <c r="D171" s="40"/>
      <c r="E171" s="40"/>
      <c r="F171" s="42"/>
      <c r="G171" s="43"/>
      <c r="H171" s="43"/>
      <c r="I171" s="43"/>
      <c r="J171" s="43"/>
      <c r="K171" s="40"/>
      <c r="L171" s="39"/>
      <c r="M171" s="39"/>
      <c r="N171" s="39"/>
    </row>
    <row r="172" spans="1:14" ht="17.100000000000001" customHeight="1">
      <c r="A172" s="39"/>
      <c r="B172" s="40"/>
      <c r="C172" s="41"/>
      <c r="D172" s="40"/>
      <c r="E172" s="40"/>
      <c r="F172" s="42"/>
      <c r="G172" s="43"/>
      <c r="H172" s="43"/>
      <c r="I172" s="43"/>
      <c r="J172" s="43"/>
      <c r="K172" s="40"/>
      <c r="L172" s="39"/>
      <c r="M172" s="39"/>
      <c r="N172" s="39"/>
    </row>
    <row r="173" spans="1:14" ht="17.100000000000001" customHeight="1">
      <c r="A173" s="39"/>
      <c r="B173" s="40"/>
      <c r="C173" s="41"/>
      <c r="D173" s="40"/>
      <c r="E173" s="40"/>
      <c r="F173" s="42"/>
      <c r="G173" s="43"/>
      <c r="H173" s="43"/>
      <c r="I173" s="43"/>
      <c r="J173" s="43"/>
      <c r="K173" s="40"/>
      <c r="L173" s="39"/>
      <c r="M173" s="39"/>
      <c r="N173" s="39"/>
    </row>
    <row r="174" spans="1:14" ht="17.100000000000001" customHeight="1">
      <c r="A174" s="39"/>
      <c r="B174" s="40"/>
      <c r="C174" s="41"/>
      <c r="D174" s="40"/>
      <c r="E174" s="40"/>
      <c r="F174" s="42"/>
      <c r="G174" s="43"/>
      <c r="H174" s="43"/>
      <c r="I174" s="43"/>
      <c r="J174" s="43"/>
      <c r="K174" s="40"/>
      <c r="L174" s="39"/>
      <c r="M174" s="39"/>
      <c r="N174" s="39"/>
    </row>
    <row r="175" spans="1:14" ht="17.100000000000001" customHeight="1">
      <c r="A175" s="39"/>
      <c r="B175" s="40"/>
      <c r="C175" s="41"/>
      <c r="D175" s="40"/>
      <c r="E175" s="40"/>
      <c r="F175" s="42"/>
      <c r="G175" s="43"/>
      <c r="H175" s="43"/>
      <c r="I175" s="43"/>
      <c r="J175" s="43"/>
      <c r="K175" s="40"/>
      <c r="L175" s="39"/>
      <c r="M175" s="39"/>
      <c r="N175" s="39"/>
    </row>
    <row r="176" spans="1:14" ht="17.100000000000001" customHeight="1">
      <c r="A176" s="39"/>
      <c r="B176" s="40"/>
      <c r="C176" s="41"/>
      <c r="D176" s="40"/>
      <c r="E176" s="40"/>
      <c r="F176" s="42"/>
      <c r="G176" s="43"/>
      <c r="H176" s="43"/>
      <c r="I176" s="43"/>
      <c r="J176" s="43"/>
      <c r="K176" s="40"/>
      <c r="L176" s="39"/>
      <c r="M176" s="39"/>
      <c r="N176" s="39"/>
    </row>
    <row r="177" spans="1:14" ht="17.100000000000001" customHeight="1">
      <c r="A177" s="39"/>
      <c r="B177" s="40"/>
      <c r="C177" s="41"/>
      <c r="D177" s="40"/>
      <c r="E177" s="40"/>
      <c r="F177" s="42"/>
      <c r="G177" s="43"/>
      <c r="H177" s="43"/>
      <c r="I177" s="43"/>
      <c r="J177" s="43"/>
      <c r="K177" s="40"/>
      <c r="L177" s="39"/>
      <c r="M177" s="39"/>
      <c r="N177" s="39"/>
    </row>
    <row r="178" spans="1:14" ht="17.100000000000001" customHeight="1">
      <c r="A178" s="39"/>
      <c r="B178" s="40"/>
      <c r="C178" s="41"/>
      <c r="D178" s="40"/>
      <c r="E178" s="40"/>
      <c r="F178" s="42"/>
      <c r="G178" s="43"/>
      <c r="H178" s="43"/>
      <c r="I178" s="43"/>
      <c r="J178" s="43"/>
      <c r="K178" s="40"/>
      <c r="L178" s="39"/>
      <c r="M178" s="39"/>
      <c r="N178" s="39"/>
    </row>
    <row r="179" spans="1:14" ht="17.100000000000001" customHeight="1">
      <c r="A179" s="39"/>
      <c r="B179" s="40"/>
      <c r="C179" s="41"/>
      <c r="D179" s="40"/>
      <c r="E179" s="40"/>
      <c r="F179" s="42"/>
      <c r="G179" s="43"/>
      <c r="H179" s="43"/>
      <c r="I179" s="43"/>
      <c r="J179" s="43"/>
      <c r="K179" s="40"/>
      <c r="L179" s="39"/>
      <c r="M179" s="39"/>
      <c r="N179" s="39"/>
    </row>
    <row r="180" spans="1:14" ht="17.100000000000001" customHeight="1">
      <c r="A180" s="39"/>
      <c r="B180" s="40"/>
      <c r="C180" s="41"/>
      <c r="D180" s="40"/>
      <c r="E180" s="40"/>
      <c r="F180" s="42"/>
      <c r="G180" s="43"/>
      <c r="H180" s="43"/>
      <c r="I180" s="43"/>
      <c r="J180" s="43"/>
      <c r="K180" s="40"/>
      <c r="L180" s="39"/>
      <c r="M180" s="39"/>
      <c r="N180" s="39"/>
    </row>
    <row r="181" spans="1:14" ht="17.100000000000001" customHeight="1">
      <c r="A181" s="39"/>
      <c r="B181" s="40"/>
      <c r="C181" s="41"/>
      <c r="D181" s="40"/>
      <c r="E181" s="40"/>
      <c r="F181" s="42"/>
      <c r="G181" s="43"/>
      <c r="H181" s="43"/>
      <c r="I181" s="43"/>
      <c r="J181" s="43"/>
      <c r="K181" s="40"/>
      <c r="L181" s="39"/>
      <c r="M181" s="39"/>
      <c r="N181" s="39"/>
    </row>
    <row r="182" spans="1:14" ht="17.100000000000001" customHeight="1">
      <c r="A182" s="39"/>
      <c r="B182" s="40"/>
      <c r="C182" s="41"/>
      <c r="D182" s="40"/>
      <c r="E182" s="40"/>
      <c r="F182" s="42"/>
      <c r="G182" s="43"/>
      <c r="H182" s="43"/>
      <c r="I182" s="43"/>
      <c r="J182" s="43"/>
      <c r="K182" s="40"/>
      <c r="L182" s="39"/>
      <c r="M182" s="39"/>
      <c r="N182" s="39"/>
    </row>
    <row r="183" spans="1:14" ht="17.100000000000001" customHeight="1">
      <c r="A183" s="39"/>
      <c r="B183" s="40"/>
      <c r="C183" s="41"/>
      <c r="D183" s="40"/>
      <c r="E183" s="40"/>
      <c r="F183" s="42"/>
      <c r="G183" s="43"/>
      <c r="H183" s="43"/>
      <c r="I183" s="43"/>
      <c r="J183" s="43"/>
      <c r="K183" s="40"/>
      <c r="L183" s="39"/>
      <c r="M183" s="39"/>
      <c r="N183" s="39"/>
    </row>
    <row r="184" spans="1:14" ht="17.100000000000001" customHeight="1">
      <c r="A184" s="39"/>
      <c r="B184" s="40"/>
      <c r="C184" s="41"/>
      <c r="D184" s="40"/>
      <c r="E184" s="40"/>
      <c r="F184" s="42"/>
      <c r="G184" s="43"/>
      <c r="H184" s="43"/>
      <c r="I184" s="43"/>
      <c r="J184" s="43"/>
      <c r="K184" s="40"/>
      <c r="L184" s="39"/>
      <c r="M184" s="39"/>
      <c r="N184" s="39"/>
    </row>
    <row r="185" spans="1:14" ht="17.100000000000001" customHeight="1">
      <c r="A185" s="39"/>
      <c r="B185" s="40"/>
      <c r="C185" s="41"/>
      <c r="D185" s="40"/>
      <c r="E185" s="40"/>
      <c r="F185" s="42"/>
      <c r="G185" s="43"/>
      <c r="H185" s="43"/>
      <c r="I185" s="43"/>
      <c r="J185" s="43"/>
      <c r="K185" s="40"/>
      <c r="L185" s="39"/>
      <c r="M185" s="39"/>
      <c r="N185" s="39"/>
    </row>
    <row r="186" spans="1:14" ht="17.100000000000001" customHeight="1">
      <c r="A186" s="39"/>
      <c r="B186" s="40"/>
      <c r="C186" s="41"/>
      <c r="D186" s="40"/>
      <c r="E186" s="40"/>
      <c r="F186" s="42"/>
      <c r="G186" s="43"/>
      <c r="H186" s="43"/>
      <c r="I186" s="43"/>
      <c r="J186" s="43"/>
      <c r="K186" s="40"/>
      <c r="L186" s="39"/>
      <c r="M186" s="39"/>
      <c r="N186" s="39"/>
    </row>
    <row r="187" spans="1:14" ht="17.100000000000001" customHeight="1">
      <c r="A187" s="39"/>
      <c r="B187" s="40"/>
      <c r="C187" s="41"/>
      <c r="D187" s="40"/>
      <c r="E187" s="40"/>
      <c r="F187" s="42"/>
      <c r="G187" s="43"/>
      <c r="H187" s="43"/>
      <c r="I187" s="43"/>
      <c r="J187" s="43"/>
      <c r="K187" s="40"/>
      <c r="L187" s="39"/>
      <c r="M187" s="39"/>
      <c r="N187" s="39"/>
    </row>
  </sheetData>
  <phoneticPr fontId="1" type="noConversion"/>
  <dataValidations count="4">
    <dataValidation type="list" allowBlank="1" showInputMessage="1" showErrorMessage="1" sqref="B5 B8:B1048576">
      <formula1>"매입,매출"</formula1>
    </dataValidation>
    <dataValidation allowBlank="1" showInputMessage="1" sqref="D1:D7"/>
    <dataValidation type="list" allowBlank="1" showInputMessage="1" sqref="D8:D1048576">
      <formula1>상호명</formula1>
    </dataValidation>
    <dataValidation type="list" allowBlank="1" showInputMessage="1" sqref="E8:E1048576">
      <formula1>장비명</formula1>
    </dataValidation>
  </dataValidations>
  <pageMargins left="0.11811023622047245" right="0.11811023622047245" top="0.39370078740157483" bottom="0.39370078740157483" header="0.39370078740157483" footer="0.39370078740157483"/>
  <pageSetup paperSize="9"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>
    <tabColor theme="3"/>
    <pageSetUpPr autoPageBreaks="0"/>
  </sheetPr>
  <dimension ref="B1:F53"/>
  <sheetViews>
    <sheetView showGridLines="0" workbookViewId="0">
      <pane ySplit="7" topLeftCell="A8" activePane="bottomLeft" state="frozen"/>
      <selection activeCell="A8" sqref="A8"/>
      <selection pane="bottomLeft"/>
    </sheetView>
  </sheetViews>
  <sheetFormatPr defaultColWidth="9" defaultRowHeight="17.100000000000001" customHeight="1"/>
  <cols>
    <col min="1" max="1" width="0.875" style="2" customWidth="1"/>
    <col min="2" max="2" width="11.625" style="48" customWidth="1"/>
    <col min="3" max="3" width="12.625" style="47" customWidth="1"/>
    <col min="4" max="4" width="30.625" style="19" customWidth="1"/>
    <col min="5" max="5" width="11.625" style="50" customWidth="1"/>
    <col min="6" max="6" width="20.625" style="47" customWidth="1"/>
    <col min="7" max="16384" width="9" style="2"/>
  </cols>
  <sheetData>
    <row r="1" spans="2:6" ht="38.1" customHeight="1">
      <c r="B1" s="2"/>
      <c r="C1" s="2"/>
      <c r="D1" s="2"/>
      <c r="E1" s="2"/>
      <c r="F1" s="2"/>
    </row>
    <row r="2" spans="2:6" ht="38.1" customHeight="1">
      <c r="B2" s="2"/>
      <c r="C2" s="2"/>
      <c r="D2" s="2"/>
      <c r="E2" s="2"/>
      <c r="F2" s="2"/>
    </row>
    <row r="3" spans="2:6" ht="6.95" customHeight="1">
      <c r="B3" s="2"/>
      <c r="C3" s="2"/>
      <c r="D3" s="2"/>
      <c r="E3" s="2"/>
      <c r="F3" s="2"/>
    </row>
    <row r="4" spans="2:6" ht="17.100000000000001" customHeight="1">
      <c r="B4" s="34" t="str">
        <f>B7</f>
        <v>날짜</v>
      </c>
      <c r="C4" s="59" t="str">
        <f>C7</f>
        <v>장비명</v>
      </c>
      <c r="D4" s="2"/>
      <c r="E4" s="2"/>
      <c r="F4" s="2"/>
    </row>
    <row r="5" spans="2:6" ht="17.100000000000001" customHeight="1" thickBot="1">
      <c r="B5" s="37">
        <v>42461</v>
      </c>
      <c r="C5" s="60"/>
      <c r="D5" s="2"/>
      <c r="E5" s="61"/>
      <c r="F5" s="2"/>
    </row>
    <row r="6" spans="2:6" ht="6.95" customHeight="1">
      <c r="B6" s="2"/>
      <c r="C6" s="2"/>
      <c r="D6" s="2"/>
      <c r="E6" s="2"/>
      <c r="F6" s="2"/>
    </row>
    <row r="7" spans="2:6" ht="17.100000000000001" customHeight="1">
      <c r="B7" s="52" t="s">
        <v>12</v>
      </c>
      <c r="C7" s="52" t="s">
        <v>74</v>
      </c>
      <c r="D7" s="52" t="s">
        <v>19</v>
      </c>
      <c r="E7" s="52" t="s">
        <v>2</v>
      </c>
      <c r="F7" s="52" t="s">
        <v>14</v>
      </c>
    </row>
    <row r="8" spans="2:6" ht="17.100000000000001" customHeight="1">
      <c r="B8" s="62">
        <v>42461</v>
      </c>
      <c r="C8" s="63" t="s">
        <v>80</v>
      </c>
      <c r="D8" s="64" t="s">
        <v>47</v>
      </c>
      <c r="E8" s="65">
        <v>80000</v>
      </c>
      <c r="F8" s="63"/>
    </row>
    <row r="9" spans="2:6" ht="17.100000000000001" customHeight="1">
      <c r="B9" s="62">
        <v>42462</v>
      </c>
      <c r="C9" s="63" t="s">
        <v>82</v>
      </c>
      <c r="D9" s="64" t="s">
        <v>100</v>
      </c>
      <c r="E9" s="65">
        <v>350000</v>
      </c>
      <c r="F9" s="63"/>
    </row>
    <row r="10" spans="2:6" ht="17.100000000000001" customHeight="1">
      <c r="B10" s="62">
        <v>42463</v>
      </c>
      <c r="C10" s="63" t="s">
        <v>84</v>
      </c>
      <c r="D10" s="64" t="s">
        <v>98</v>
      </c>
      <c r="E10" s="65">
        <v>227000</v>
      </c>
      <c r="F10" s="63"/>
    </row>
    <row r="11" spans="2:6" ht="17.100000000000001" customHeight="1">
      <c r="B11" s="62">
        <v>42464</v>
      </c>
      <c r="C11" s="63" t="s">
        <v>86</v>
      </c>
      <c r="D11" s="64" t="s">
        <v>102</v>
      </c>
      <c r="E11" s="65">
        <v>50000</v>
      </c>
      <c r="F11" s="63"/>
    </row>
    <row r="12" spans="2:6" ht="17.100000000000001" customHeight="1">
      <c r="B12" s="62"/>
      <c r="C12" s="63"/>
      <c r="D12" s="64"/>
      <c r="E12" s="65"/>
      <c r="F12" s="63"/>
    </row>
    <row r="13" spans="2:6" ht="17.100000000000001" customHeight="1">
      <c r="B13" s="62"/>
      <c r="C13" s="63"/>
      <c r="D13" s="64"/>
      <c r="E13" s="65"/>
      <c r="F13" s="63"/>
    </row>
    <row r="14" spans="2:6" ht="17.100000000000001" customHeight="1">
      <c r="B14" s="62"/>
      <c r="C14" s="63"/>
      <c r="D14" s="64"/>
      <c r="E14" s="65"/>
      <c r="F14" s="63"/>
    </row>
    <row r="15" spans="2:6" ht="17.100000000000001" customHeight="1">
      <c r="B15" s="62"/>
      <c r="C15" s="63"/>
      <c r="D15" s="64"/>
      <c r="E15" s="65"/>
      <c r="F15" s="63"/>
    </row>
    <row r="16" spans="2:6" ht="17.100000000000001" customHeight="1">
      <c r="B16" s="62"/>
      <c r="C16" s="63"/>
      <c r="D16" s="64"/>
      <c r="E16" s="65"/>
      <c r="F16" s="63"/>
    </row>
    <row r="17" spans="2:6" ht="17.100000000000001" customHeight="1">
      <c r="B17" s="62"/>
      <c r="C17" s="63"/>
      <c r="D17" s="64"/>
      <c r="E17" s="65"/>
      <c r="F17" s="63"/>
    </row>
    <row r="18" spans="2:6" ht="17.100000000000001" customHeight="1">
      <c r="B18" s="62"/>
      <c r="C18" s="63"/>
      <c r="D18" s="64"/>
      <c r="E18" s="65"/>
      <c r="F18" s="63"/>
    </row>
    <row r="19" spans="2:6" ht="17.100000000000001" customHeight="1">
      <c r="B19" s="62"/>
      <c r="C19" s="63"/>
      <c r="D19" s="64"/>
      <c r="E19" s="65"/>
      <c r="F19" s="63"/>
    </row>
    <row r="20" spans="2:6" ht="17.100000000000001" customHeight="1">
      <c r="B20" s="62"/>
      <c r="C20" s="63"/>
      <c r="D20" s="64"/>
      <c r="E20" s="65"/>
      <c r="F20" s="63"/>
    </row>
    <row r="21" spans="2:6" ht="17.100000000000001" customHeight="1">
      <c r="B21" s="62"/>
      <c r="C21" s="63"/>
      <c r="D21" s="64"/>
      <c r="E21" s="65"/>
      <c r="F21" s="63"/>
    </row>
    <row r="22" spans="2:6" ht="17.100000000000001" customHeight="1">
      <c r="B22" s="62"/>
      <c r="C22" s="63"/>
      <c r="D22" s="64"/>
      <c r="E22" s="65"/>
      <c r="F22" s="63"/>
    </row>
    <row r="23" spans="2:6" ht="17.100000000000001" customHeight="1">
      <c r="B23" s="62"/>
      <c r="C23" s="63"/>
      <c r="D23" s="64"/>
      <c r="E23" s="65"/>
      <c r="F23" s="63"/>
    </row>
    <row r="24" spans="2:6" ht="17.100000000000001" customHeight="1">
      <c r="B24" s="62"/>
      <c r="C24" s="63"/>
      <c r="D24" s="64"/>
      <c r="E24" s="65"/>
      <c r="F24" s="63"/>
    </row>
    <row r="25" spans="2:6" ht="17.100000000000001" customHeight="1">
      <c r="B25" s="62"/>
      <c r="C25" s="63"/>
      <c r="D25" s="64"/>
      <c r="E25" s="65"/>
      <c r="F25" s="63"/>
    </row>
    <row r="26" spans="2:6" ht="17.100000000000001" customHeight="1">
      <c r="B26" s="62"/>
      <c r="C26" s="63"/>
      <c r="D26" s="64"/>
      <c r="E26" s="65"/>
      <c r="F26" s="63"/>
    </row>
    <row r="27" spans="2:6" ht="17.100000000000001" customHeight="1">
      <c r="B27" s="62"/>
      <c r="C27" s="63"/>
      <c r="D27" s="64"/>
      <c r="E27" s="65"/>
      <c r="F27" s="63"/>
    </row>
    <row r="28" spans="2:6" ht="17.100000000000001" customHeight="1">
      <c r="B28" s="62"/>
      <c r="C28" s="63"/>
      <c r="D28" s="64"/>
      <c r="E28" s="65"/>
      <c r="F28" s="63"/>
    </row>
    <row r="29" spans="2:6" ht="17.100000000000001" customHeight="1">
      <c r="B29" s="62"/>
      <c r="C29" s="63"/>
      <c r="D29" s="64"/>
      <c r="E29" s="65"/>
      <c r="F29" s="63"/>
    </row>
    <row r="30" spans="2:6" ht="17.100000000000001" customHeight="1">
      <c r="B30" s="62"/>
      <c r="C30" s="63"/>
      <c r="D30" s="64"/>
      <c r="E30" s="65"/>
      <c r="F30" s="63"/>
    </row>
    <row r="31" spans="2:6" ht="17.100000000000001" customHeight="1">
      <c r="B31" s="62"/>
      <c r="C31" s="63"/>
      <c r="D31" s="64"/>
      <c r="E31" s="65"/>
      <c r="F31" s="63"/>
    </row>
    <row r="32" spans="2:6" ht="17.100000000000001" customHeight="1">
      <c r="B32" s="62"/>
      <c r="C32" s="63"/>
      <c r="D32" s="64"/>
      <c r="E32" s="65"/>
      <c r="F32" s="63"/>
    </row>
    <row r="33" spans="2:6" ht="17.100000000000001" customHeight="1">
      <c r="B33" s="62"/>
      <c r="C33" s="63"/>
      <c r="D33" s="64"/>
      <c r="E33" s="65"/>
      <c r="F33" s="63"/>
    </row>
    <row r="34" spans="2:6" ht="17.100000000000001" customHeight="1">
      <c r="B34" s="62"/>
      <c r="C34" s="63"/>
      <c r="D34" s="64"/>
      <c r="E34" s="65"/>
      <c r="F34" s="63"/>
    </row>
    <row r="35" spans="2:6" ht="17.100000000000001" customHeight="1">
      <c r="B35" s="62"/>
      <c r="C35" s="63"/>
      <c r="D35" s="64"/>
      <c r="E35" s="65"/>
      <c r="F35" s="63"/>
    </row>
    <row r="36" spans="2:6" ht="17.100000000000001" customHeight="1">
      <c r="B36" s="62"/>
      <c r="C36" s="63"/>
      <c r="D36" s="64"/>
      <c r="E36" s="65"/>
      <c r="F36" s="63"/>
    </row>
    <row r="37" spans="2:6" ht="17.100000000000001" customHeight="1">
      <c r="B37" s="62"/>
      <c r="C37" s="63"/>
      <c r="D37" s="64"/>
      <c r="E37" s="65"/>
      <c r="F37" s="63"/>
    </row>
    <row r="38" spans="2:6" ht="17.100000000000001" customHeight="1">
      <c r="B38" s="62"/>
      <c r="C38" s="63"/>
      <c r="D38" s="64"/>
      <c r="E38" s="65"/>
      <c r="F38" s="63"/>
    </row>
    <row r="39" spans="2:6" ht="17.100000000000001" customHeight="1">
      <c r="B39" s="62"/>
      <c r="C39" s="63"/>
      <c r="D39" s="64"/>
      <c r="E39" s="65"/>
      <c r="F39" s="63"/>
    </row>
    <row r="40" spans="2:6" ht="17.100000000000001" customHeight="1">
      <c r="B40" s="62"/>
      <c r="C40" s="63"/>
      <c r="D40" s="64"/>
      <c r="E40" s="65"/>
      <c r="F40" s="63"/>
    </row>
    <row r="41" spans="2:6" ht="17.100000000000001" customHeight="1">
      <c r="B41" s="62"/>
      <c r="C41" s="63"/>
      <c r="D41" s="64"/>
      <c r="E41" s="65"/>
      <c r="F41" s="63"/>
    </row>
    <row r="42" spans="2:6" ht="17.100000000000001" customHeight="1">
      <c r="B42" s="62"/>
      <c r="C42" s="63"/>
      <c r="D42" s="64"/>
      <c r="E42" s="65"/>
      <c r="F42" s="63"/>
    </row>
    <row r="43" spans="2:6" ht="17.100000000000001" customHeight="1">
      <c r="B43" s="62"/>
      <c r="C43" s="63"/>
      <c r="D43" s="64"/>
      <c r="E43" s="65"/>
      <c r="F43" s="63"/>
    </row>
    <row r="44" spans="2:6" ht="17.100000000000001" customHeight="1">
      <c r="B44" s="62"/>
      <c r="C44" s="63"/>
      <c r="D44" s="64"/>
      <c r="E44" s="65"/>
      <c r="F44" s="63"/>
    </row>
    <row r="45" spans="2:6" ht="17.100000000000001" customHeight="1">
      <c r="B45" s="62"/>
      <c r="C45" s="63"/>
      <c r="D45" s="64"/>
      <c r="E45" s="65"/>
      <c r="F45" s="63"/>
    </row>
    <row r="46" spans="2:6" ht="17.100000000000001" customHeight="1">
      <c r="B46" s="62"/>
      <c r="C46" s="63"/>
      <c r="D46" s="64"/>
      <c r="E46" s="65"/>
      <c r="F46" s="63"/>
    </row>
    <row r="47" spans="2:6" ht="17.100000000000001" customHeight="1">
      <c r="B47" s="62"/>
      <c r="C47" s="63"/>
      <c r="D47" s="64"/>
      <c r="E47" s="65"/>
      <c r="F47" s="63"/>
    </row>
    <row r="48" spans="2:6" ht="17.100000000000001" customHeight="1">
      <c r="B48" s="62"/>
      <c r="C48" s="63"/>
      <c r="D48" s="64"/>
      <c r="E48" s="65"/>
      <c r="F48" s="63"/>
    </row>
    <row r="49" spans="2:6" ht="17.100000000000001" customHeight="1">
      <c r="B49" s="62"/>
      <c r="C49" s="63"/>
      <c r="D49" s="64"/>
      <c r="E49" s="65"/>
      <c r="F49" s="63"/>
    </row>
    <row r="50" spans="2:6" ht="17.100000000000001" customHeight="1">
      <c r="B50" s="62"/>
      <c r="C50" s="63"/>
      <c r="D50" s="64"/>
      <c r="E50" s="65"/>
      <c r="F50" s="63"/>
    </row>
    <row r="51" spans="2:6" ht="17.100000000000001" customHeight="1">
      <c r="B51" s="62"/>
      <c r="C51" s="63"/>
      <c r="D51" s="64"/>
      <c r="E51" s="65"/>
      <c r="F51" s="63"/>
    </row>
    <row r="52" spans="2:6" ht="17.100000000000001" customHeight="1">
      <c r="B52" s="62"/>
      <c r="C52" s="63"/>
      <c r="D52" s="64"/>
      <c r="E52" s="65"/>
      <c r="F52" s="63"/>
    </row>
    <row r="53" spans="2:6" ht="17.100000000000001" customHeight="1">
      <c r="B53" s="62"/>
      <c r="C53" s="63"/>
      <c r="D53" s="64"/>
      <c r="E53" s="65"/>
      <c r="F53" s="63"/>
    </row>
  </sheetData>
  <phoneticPr fontId="1" type="noConversion"/>
  <dataValidations count="2">
    <dataValidation allowBlank="1" showInputMessage="1" sqref="D1:D1048576"/>
    <dataValidation type="list" allowBlank="1" showInputMessage="1" sqref="C8:C1048576">
      <formula1>장비명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6">
    <tabColor rgb="FFC00000"/>
  </sheetPr>
  <dimension ref="B1:ED78"/>
  <sheetViews>
    <sheetView showGridLines="0" showZeros="0" workbookViewId="0">
      <pane ySplit="2" topLeftCell="A3" activePane="bottomLeft" state="frozen"/>
      <selection activeCell="A8" sqref="A8"/>
      <selection pane="bottomLeft" activeCell="AK9" sqref="AK9"/>
    </sheetView>
  </sheetViews>
  <sheetFormatPr defaultColWidth="2.625" defaultRowHeight="17.100000000000001" customHeight="1"/>
  <cols>
    <col min="1" max="1" width="1" style="91" customWidth="1"/>
    <col min="2" max="33" width="2.75" style="91" customWidth="1"/>
    <col min="34" max="35" width="2.625" style="91"/>
    <col min="36" max="36" width="10.625" style="91" customWidth="1"/>
    <col min="37" max="37" width="17.625" style="91" customWidth="1"/>
    <col min="38" max="133" width="2.625" style="91"/>
    <col min="134" max="134" width="2.625" style="91" customWidth="1"/>
    <col min="135" max="16384" width="2.625" style="91"/>
  </cols>
  <sheetData>
    <row r="1" spans="2:134" ht="38.1" customHeight="1"/>
    <row r="2" spans="2:134" ht="38.1" customHeight="1"/>
    <row r="3" spans="2:134" ht="6.95" customHeight="1"/>
    <row r="4" spans="2:134" ht="6.95" customHeight="1"/>
    <row r="5" spans="2:134" ht="5.0999999999999996" customHeight="1" thickBot="1"/>
    <row r="6" spans="2:134" ht="24.95" customHeight="1">
      <c r="B6" s="251" t="s">
        <v>107</v>
      </c>
      <c r="C6" s="252"/>
      <c r="D6" s="252"/>
      <c r="E6" s="252"/>
      <c r="F6" s="252"/>
      <c r="G6" s="253"/>
      <c r="H6" s="254" t="s">
        <v>108</v>
      </c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92"/>
      <c r="AC6" s="93"/>
      <c r="AD6" s="92"/>
      <c r="AE6" s="92"/>
      <c r="AF6" s="92"/>
      <c r="AG6" s="94"/>
      <c r="AH6" s="95"/>
      <c r="AI6" s="95"/>
      <c r="AJ6" s="95"/>
      <c r="AK6" s="95"/>
      <c r="AL6" s="95"/>
      <c r="AM6" s="95"/>
      <c r="AN6" s="95"/>
      <c r="AO6" s="95"/>
      <c r="AP6" s="95"/>
    </row>
    <row r="7" spans="2:134" ht="24.95" customHeight="1" thickBot="1">
      <c r="B7" s="256">
        <f>Sheet1!C6</f>
        <v>42465</v>
      </c>
      <c r="C7" s="257"/>
      <c r="D7" s="257"/>
      <c r="E7" s="257"/>
      <c r="F7" s="257"/>
      <c r="G7" s="258"/>
      <c r="H7" s="255"/>
      <c r="I7" s="255"/>
      <c r="J7" s="255"/>
      <c r="K7" s="255"/>
      <c r="L7" s="255"/>
      <c r="M7" s="255"/>
      <c r="N7" s="255"/>
      <c r="O7" s="255"/>
      <c r="P7" s="255"/>
      <c r="Q7" s="255"/>
      <c r="R7" s="255"/>
      <c r="S7" s="255"/>
      <c r="T7" s="255"/>
      <c r="U7" s="255"/>
      <c r="V7" s="255"/>
      <c r="W7" s="255"/>
      <c r="X7" s="255"/>
      <c r="Y7" s="255"/>
      <c r="Z7" s="255"/>
      <c r="AA7" s="255"/>
      <c r="AB7" s="259" t="s">
        <v>109</v>
      </c>
      <c r="AC7" s="259"/>
      <c r="AD7" s="259"/>
      <c r="AE7" s="259"/>
      <c r="AF7" s="259"/>
      <c r="AG7" s="260"/>
      <c r="AH7" s="95"/>
      <c r="AI7" s="96"/>
      <c r="AJ7" s="96"/>
      <c r="AK7" s="97"/>
      <c r="AL7" s="97"/>
      <c r="AM7" s="97"/>
      <c r="AN7" s="97"/>
      <c r="AO7" s="97"/>
      <c r="AP7" s="97"/>
      <c r="AQ7" s="98"/>
      <c r="ED7" s="99"/>
    </row>
    <row r="8" spans="2:134" ht="20.100000000000001" customHeight="1">
      <c r="B8" s="231" t="s">
        <v>110</v>
      </c>
      <c r="C8" s="234" t="s">
        <v>111</v>
      </c>
      <c r="D8" s="234"/>
      <c r="E8" s="234"/>
      <c r="F8" s="235" t="str">
        <f>AK11</f>
        <v>비즈폼</v>
      </c>
      <c r="G8" s="236"/>
      <c r="H8" s="236"/>
      <c r="I8" s="236"/>
      <c r="J8" s="236"/>
      <c r="K8" s="236"/>
      <c r="L8" s="236"/>
      <c r="M8" s="236"/>
      <c r="N8" s="236"/>
      <c r="O8" s="236"/>
      <c r="P8" s="238" t="s">
        <v>112</v>
      </c>
      <c r="Q8" s="239"/>
      <c r="R8" s="242" t="s">
        <v>113</v>
      </c>
      <c r="S8" s="234" t="s">
        <v>37</v>
      </c>
      <c r="T8" s="234"/>
      <c r="U8" s="234"/>
      <c r="V8" s="227" t="str">
        <f>IFERROR(MID(TEXT(VLOOKUP($V$10,거래처목록!$B$5:$J$1048576,2,0),"????????????"),COLUMN(A1),1),"")</f>
        <v>1</v>
      </c>
      <c r="W8" s="227" t="str">
        <f>IFERROR(MID(TEXT(VLOOKUP($V$10,거래처목록!$B$5:$J$1048576,2,0),"????????????"),COLUMN(B1),1),"")</f>
        <v>2</v>
      </c>
      <c r="X8" s="227" t="str">
        <f>IFERROR(MID(TEXT(VLOOKUP($V$10,거래처목록!$B$5:$J$1048576,2,0),"????????????"),COLUMN(C1),1),"")</f>
        <v>3</v>
      </c>
      <c r="Y8" s="227" t="str">
        <f>IFERROR(MID(TEXT(VLOOKUP($V$10,거래처목록!$B$5:$J$1048576,2,0),"????????????"),COLUMN(D1),1),"")</f>
        <v>-</v>
      </c>
      <c r="Z8" s="227" t="str">
        <f>IFERROR(MID(TEXT(VLOOKUP($V$10,거래처목록!$B$5:$J$1048576,2,0),"????????????"),COLUMN(E1),1),"")</f>
        <v>4</v>
      </c>
      <c r="AA8" s="227" t="str">
        <f>IFERROR(MID(TEXT(VLOOKUP($V$10,거래처목록!$B$5:$J$1048576,2,0),"????????????"),COLUMN(F1),1),"")</f>
        <v>5</v>
      </c>
      <c r="AB8" s="227" t="str">
        <f>IFERROR(MID(TEXT(VLOOKUP($V$10,거래처목록!$B$5:$J$1048576,2,0),"????????????"),COLUMN(G1),1),"")</f>
        <v>-</v>
      </c>
      <c r="AC8" s="227" t="str">
        <f>IFERROR(MID(TEXT(VLOOKUP($V$10,거래처목록!$B$5:$J$1048576,2,0),"????????????"),COLUMN(H1),1),"")</f>
        <v>6</v>
      </c>
      <c r="AD8" s="227" t="str">
        <f>IFERROR(MID(TEXT(VLOOKUP($V$10,거래처목록!$B$5:$J$1048576,2,0),"????????????"),COLUMN(I1),1),"")</f>
        <v>7</v>
      </c>
      <c r="AE8" s="227" t="str">
        <f>IFERROR(MID(TEXT(VLOOKUP($V$10,거래처목록!$B$5:$J$1048576,2,0),"????????????"),COLUMN(J1),1),"")</f>
        <v>8</v>
      </c>
      <c r="AF8" s="227" t="str">
        <f>IFERROR(MID(TEXT(VLOOKUP($V$10,거래처목록!$B$5:$J$1048576,2,0),"????????????"),COLUMN(K1),1),"")</f>
        <v>9</v>
      </c>
      <c r="AG8" s="229" t="str">
        <f>IFERROR(MID(TEXT(VLOOKUP($V$10,거래처목록!$B$5:$J$1048576,2,0),"????????????"),COLUMN(L1),1),"")</f>
        <v>0</v>
      </c>
      <c r="AH8" s="95"/>
      <c r="AI8" s="96"/>
      <c r="AJ8" s="134" t="s">
        <v>39</v>
      </c>
      <c r="AK8" s="129">
        <v>42465</v>
      </c>
      <c r="AM8" s="100"/>
      <c r="AN8" s="100"/>
      <c r="AO8" s="100"/>
      <c r="AP8" s="100"/>
      <c r="AQ8" s="101"/>
    </row>
    <row r="9" spans="2:134" ht="20.100000000000001" customHeight="1">
      <c r="B9" s="232"/>
      <c r="C9" s="192"/>
      <c r="D9" s="192"/>
      <c r="E9" s="192"/>
      <c r="F9" s="208"/>
      <c r="G9" s="237"/>
      <c r="H9" s="237"/>
      <c r="I9" s="237"/>
      <c r="J9" s="237"/>
      <c r="K9" s="237"/>
      <c r="L9" s="237"/>
      <c r="M9" s="237"/>
      <c r="N9" s="237"/>
      <c r="O9" s="237"/>
      <c r="P9" s="240"/>
      <c r="Q9" s="241"/>
      <c r="R9" s="243"/>
      <c r="S9" s="192"/>
      <c r="T9" s="192"/>
      <c r="U9" s="192"/>
      <c r="V9" s="228"/>
      <c r="W9" s="228"/>
      <c r="X9" s="228"/>
      <c r="Y9" s="228"/>
      <c r="Z9" s="228"/>
      <c r="AA9" s="228"/>
      <c r="AB9" s="228"/>
      <c r="AC9" s="228"/>
      <c r="AD9" s="228"/>
      <c r="AE9" s="228"/>
      <c r="AF9" s="228"/>
      <c r="AG9" s="230"/>
      <c r="AH9" s="95"/>
      <c r="AI9" s="96"/>
      <c r="AJ9" s="173" t="s">
        <v>40</v>
      </c>
      <c r="AK9" s="129">
        <v>42461</v>
      </c>
      <c r="AM9" s="100"/>
      <c r="AN9" s="100"/>
      <c r="AO9" s="100"/>
      <c r="AP9" s="100"/>
      <c r="AQ9" s="101"/>
    </row>
    <row r="10" spans="2:134" ht="17.100000000000001" customHeight="1">
      <c r="B10" s="232"/>
      <c r="C10" s="193" t="s">
        <v>38</v>
      </c>
      <c r="D10" s="193"/>
      <c r="E10" s="193"/>
      <c r="F10" s="245" t="str">
        <f>IFERROR(VLOOKUP(F8,거래처목록!$B$8:$J$1048576,6,0),"")</f>
        <v>○○시 ○○구 ○○동 123-1</v>
      </c>
      <c r="G10" s="246"/>
      <c r="H10" s="246"/>
      <c r="I10" s="246"/>
      <c r="J10" s="246"/>
      <c r="K10" s="246"/>
      <c r="L10" s="246"/>
      <c r="M10" s="246"/>
      <c r="N10" s="246"/>
      <c r="O10" s="246"/>
      <c r="P10" s="246"/>
      <c r="Q10" s="247"/>
      <c r="R10" s="243"/>
      <c r="S10" s="193" t="s">
        <v>114</v>
      </c>
      <c r="T10" s="193"/>
      <c r="U10" s="193"/>
      <c r="V10" s="205" t="str">
        <f>거래처목록!B5</f>
        <v>비즈폼</v>
      </c>
      <c r="W10" s="206"/>
      <c r="X10" s="206"/>
      <c r="Y10" s="206"/>
      <c r="Z10" s="206"/>
      <c r="AA10" s="206"/>
      <c r="AB10" s="207"/>
      <c r="AC10" s="211" t="s">
        <v>115</v>
      </c>
      <c r="AD10" s="212" t="str">
        <f>거래처목록!D5</f>
        <v>이○○</v>
      </c>
      <c r="AE10" s="213"/>
      <c r="AF10" s="213"/>
      <c r="AG10" s="214"/>
      <c r="AH10" s="95"/>
      <c r="AI10" s="102"/>
      <c r="AJ10" s="173"/>
      <c r="AK10" s="129">
        <v>42465</v>
      </c>
      <c r="AM10" s="103"/>
      <c r="AN10" s="103"/>
      <c r="AO10" s="103"/>
      <c r="AP10" s="103"/>
      <c r="AQ10" s="104"/>
    </row>
    <row r="11" spans="2:134" ht="17.100000000000001" customHeight="1" thickBot="1">
      <c r="B11" s="232"/>
      <c r="C11" s="218" t="s">
        <v>116</v>
      </c>
      <c r="D11" s="218"/>
      <c r="E11" s="218"/>
      <c r="F11" s="248"/>
      <c r="G11" s="249"/>
      <c r="H11" s="249"/>
      <c r="I11" s="249"/>
      <c r="J11" s="249"/>
      <c r="K11" s="249"/>
      <c r="L11" s="249"/>
      <c r="M11" s="249"/>
      <c r="N11" s="249"/>
      <c r="O11" s="249"/>
      <c r="P11" s="249"/>
      <c r="Q11" s="250"/>
      <c r="R11" s="243"/>
      <c r="S11" s="218" t="s">
        <v>117</v>
      </c>
      <c r="T11" s="218"/>
      <c r="U11" s="218"/>
      <c r="V11" s="208"/>
      <c r="W11" s="209"/>
      <c r="X11" s="209"/>
      <c r="Y11" s="209"/>
      <c r="Z11" s="209"/>
      <c r="AA11" s="209"/>
      <c r="AB11" s="210"/>
      <c r="AC11" s="211"/>
      <c r="AD11" s="215"/>
      <c r="AE11" s="216"/>
      <c r="AF11" s="216"/>
      <c r="AG11" s="217"/>
      <c r="AH11" s="95"/>
      <c r="AI11" s="95"/>
      <c r="AJ11" s="128" t="s">
        <v>41</v>
      </c>
      <c r="AK11" s="130" t="s">
        <v>52</v>
      </c>
      <c r="AM11" s="95"/>
      <c r="AN11" s="95"/>
      <c r="AO11" s="95"/>
      <c r="AP11" s="95"/>
    </row>
    <row r="12" spans="2:134" ht="17.100000000000001" customHeight="1">
      <c r="B12" s="232"/>
      <c r="C12" s="219" t="s">
        <v>118</v>
      </c>
      <c r="D12" s="220"/>
      <c r="E12" s="221"/>
      <c r="F12" s="225" t="str">
        <f>IFERROR(VLOOKUP(F8,거래처목록!$B$8:$J$1048576,4,0),"")</f>
        <v>000-7412-8521</v>
      </c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43"/>
      <c r="S12" s="193" t="s">
        <v>38</v>
      </c>
      <c r="T12" s="193"/>
      <c r="U12" s="193"/>
      <c r="V12" s="225" t="str">
        <f>거래처목록!G5</f>
        <v>○○시 ○○구 ○○동 123</v>
      </c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6"/>
      <c r="AH12" s="95"/>
      <c r="AI12" s="95"/>
      <c r="AJ12" s="95"/>
      <c r="AK12" s="95"/>
      <c r="AL12" s="95"/>
      <c r="AM12" s="95"/>
      <c r="AN12" s="95"/>
      <c r="AO12" s="95"/>
      <c r="AP12" s="95"/>
    </row>
    <row r="13" spans="2:134" ht="17.100000000000001" customHeight="1">
      <c r="B13" s="232"/>
      <c r="C13" s="222"/>
      <c r="D13" s="223"/>
      <c r="E13" s="224"/>
      <c r="F13" s="225"/>
      <c r="G13" s="225"/>
      <c r="H13" s="225"/>
      <c r="I13" s="225"/>
      <c r="J13" s="225"/>
      <c r="K13" s="225"/>
      <c r="L13" s="225"/>
      <c r="M13" s="225"/>
      <c r="N13" s="225"/>
      <c r="O13" s="225"/>
      <c r="P13" s="225"/>
      <c r="Q13" s="225"/>
      <c r="R13" s="243"/>
      <c r="S13" s="218" t="s">
        <v>116</v>
      </c>
      <c r="T13" s="218"/>
      <c r="U13" s="218"/>
      <c r="V13" s="225"/>
      <c r="W13" s="225"/>
      <c r="X13" s="225"/>
      <c r="Y13" s="225"/>
      <c r="Z13" s="225"/>
      <c r="AA13" s="225"/>
      <c r="AB13" s="225"/>
      <c r="AC13" s="225"/>
      <c r="AD13" s="225"/>
      <c r="AE13" s="225"/>
      <c r="AF13" s="225"/>
      <c r="AG13" s="226"/>
      <c r="AH13" s="95"/>
      <c r="AI13" s="95"/>
      <c r="AJ13" s="95"/>
      <c r="AK13" s="95"/>
      <c r="AL13" s="95"/>
      <c r="AM13" s="95"/>
      <c r="AN13" s="95"/>
      <c r="AO13" s="95"/>
      <c r="AP13" s="95"/>
    </row>
    <row r="14" spans="2:134" ht="17.100000000000001" customHeight="1">
      <c r="B14" s="232"/>
      <c r="C14" s="192" t="s">
        <v>119</v>
      </c>
      <c r="D14" s="192"/>
      <c r="E14" s="192"/>
      <c r="F14" s="261">
        <f>Q40</f>
        <v>1815000</v>
      </c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3"/>
      <c r="R14" s="243"/>
      <c r="S14" s="192" t="s">
        <v>120</v>
      </c>
      <c r="T14" s="192"/>
      <c r="U14" s="192"/>
      <c r="V14" s="194" t="str">
        <f>거래처목록!E5</f>
        <v>000-7412-8521</v>
      </c>
      <c r="W14" s="194"/>
      <c r="X14" s="194"/>
      <c r="Y14" s="194"/>
      <c r="Z14" s="194"/>
      <c r="AA14" s="194"/>
      <c r="AB14" s="196" t="s">
        <v>121</v>
      </c>
      <c r="AC14" s="194">
        <f>거래처목록!F5</f>
        <v>0</v>
      </c>
      <c r="AD14" s="194"/>
      <c r="AE14" s="194"/>
      <c r="AF14" s="194"/>
      <c r="AG14" s="198"/>
      <c r="AH14" s="95"/>
      <c r="AI14" s="95"/>
      <c r="AJ14" s="95"/>
      <c r="AK14" s="95"/>
      <c r="AL14" s="95"/>
      <c r="AM14" s="95"/>
      <c r="AN14" s="95"/>
      <c r="AO14" s="95"/>
      <c r="AP14" s="95"/>
    </row>
    <row r="15" spans="2:134" ht="17.100000000000001" customHeight="1" thickBot="1">
      <c r="B15" s="233"/>
      <c r="C15" s="193"/>
      <c r="D15" s="193"/>
      <c r="E15" s="193"/>
      <c r="F15" s="264"/>
      <c r="G15" s="265"/>
      <c r="H15" s="265"/>
      <c r="I15" s="265"/>
      <c r="J15" s="265"/>
      <c r="K15" s="265"/>
      <c r="L15" s="265"/>
      <c r="M15" s="265"/>
      <c r="N15" s="265"/>
      <c r="O15" s="265"/>
      <c r="P15" s="265"/>
      <c r="Q15" s="266"/>
      <c r="R15" s="244"/>
      <c r="S15" s="193"/>
      <c r="T15" s="193"/>
      <c r="U15" s="193"/>
      <c r="V15" s="195"/>
      <c r="W15" s="195"/>
      <c r="X15" s="195"/>
      <c r="Y15" s="195"/>
      <c r="Z15" s="195"/>
      <c r="AA15" s="195"/>
      <c r="AB15" s="197"/>
      <c r="AC15" s="195"/>
      <c r="AD15" s="195"/>
      <c r="AE15" s="195"/>
      <c r="AF15" s="195"/>
      <c r="AG15" s="199"/>
      <c r="AH15" s="95"/>
      <c r="AI15" s="95"/>
      <c r="AJ15" s="95"/>
      <c r="AK15" s="95"/>
      <c r="AL15" s="95"/>
      <c r="AM15" s="95"/>
      <c r="AN15" s="95"/>
      <c r="AO15" s="95"/>
      <c r="AP15" s="95"/>
    </row>
    <row r="16" spans="2:134" ht="21" customHeight="1" thickBot="1">
      <c r="B16" s="105" t="s">
        <v>122</v>
      </c>
      <c r="C16" s="106" t="s">
        <v>123</v>
      </c>
      <c r="D16" s="174" t="s">
        <v>142</v>
      </c>
      <c r="E16" s="174"/>
      <c r="F16" s="174"/>
      <c r="G16" s="174"/>
      <c r="H16" s="174"/>
      <c r="I16" s="174"/>
      <c r="J16" s="174"/>
      <c r="K16" s="174"/>
      <c r="L16" s="174"/>
      <c r="M16" s="174"/>
      <c r="N16" s="174" t="s">
        <v>143</v>
      </c>
      <c r="O16" s="174"/>
      <c r="P16" s="174"/>
      <c r="Q16" s="174"/>
      <c r="R16" s="174"/>
      <c r="S16" s="174" t="s">
        <v>144</v>
      </c>
      <c r="T16" s="174"/>
      <c r="U16" s="174"/>
      <c r="V16" s="174"/>
      <c r="W16" s="174"/>
      <c r="X16" s="174" t="s">
        <v>145</v>
      </c>
      <c r="Y16" s="174"/>
      <c r="Z16" s="174"/>
      <c r="AA16" s="174"/>
      <c r="AB16" s="174"/>
      <c r="AC16" s="174" t="s">
        <v>146</v>
      </c>
      <c r="AD16" s="174"/>
      <c r="AE16" s="174"/>
      <c r="AF16" s="174"/>
      <c r="AG16" s="175"/>
      <c r="AH16" s="95"/>
      <c r="AI16" s="95"/>
      <c r="AJ16" s="95"/>
      <c r="AK16" s="95"/>
      <c r="AL16" s="95"/>
      <c r="AM16" s="95"/>
      <c r="AN16" s="95"/>
      <c r="AO16" s="95"/>
      <c r="AP16" s="95"/>
    </row>
    <row r="17" spans="2:42" ht="21" customHeight="1">
      <c r="B17" s="124">
        <v>4</v>
      </c>
      <c r="C17" s="119">
        <v>1</v>
      </c>
      <c r="D17" s="200" t="s">
        <v>80</v>
      </c>
      <c r="E17" s="200"/>
      <c r="F17" s="200"/>
      <c r="G17" s="200"/>
      <c r="H17" s="200"/>
      <c r="I17" s="200"/>
      <c r="J17" s="200"/>
      <c r="K17" s="200"/>
      <c r="L17" s="200"/>
      <c r="M17" s="200"/>
      <c r="N17" s="201" t="s">
        <v>44</v>
      </c>
      <c r="O17" s="201"/>
      <c r="P17" s="201"/>
      <c r="Q17" s="201"/>
      <c r="R17" s="201"/>
      <c r="S17" s="202">
        <v>1000000</v>
      </c>
      <c r="T17" s="202"/>
      <c r="U17" s="202"/>
      <c r="V17" s="202"/>
      <c r="W17" s="202"/>
      <c r="X17" s="202">
        <v>100000</v>
      </c>
      <c r="Y17" s="202"/>
      <c r="Z17" s="202"/>
      <c r="AA17" s="202"/>
      <c r="AB17" s="202"/>
      <c r="AC17" s="203"/>
      <c r="AD17" s="203"/>
      <c r="AE17" s="203"/>
      <c r="AF17" s="203"/>
      <c r="AG17" s="204"/>
    </row>
    <row r="18" spans="2:42" ht="21" customHeight="1">
      <c r="B18" s="107">
        <v>4</v>
      </c>
      <c r="C18" s="108">
        <v>5</v>
      </c>
      <c r="D18" s="172" t="s">
        <v>86</v>
      </c>
      <c r="E18" s="172"/>
      <c r="F18" s="172"/>
      <c r="G18" s="172"/>
      <c r="H18" s="172"/>
      <c r="I18" s="172"/>
      <c r="J18" s="172"/>
      <c r="K18" s="172"/>
      <c r="L18" s="172"/>
      <c r="M18" s="172"/>
      <c r="N18" s="172" t="s">
        <v>44</v>
      </c>
      <c r="O18" s="172"/>
      <c r="P18" s="172"/>
      <c r="Q18" s="172"/>
      <c r="R18" s="172"/>
      <c r="S18" s="169">
        <v>650000</v>
      </c>
      <c r="T18" s="169"/>
      <c r="U18" s="169"/>
      <c r="V18" s="169"/>
      <c r="W18" s="169"/>
      <c r="X18" s="169">
        <v>65000</v>
      </c>
      <c r="Y18" s="169"/>
      <c r="Z18" s="169"/>
      <c r="AA18" s="169"/>
      <c r="AB18" s="169"/>
      <c r="AC18" s="170"/>
      <c r="AD18" s="170"/>
      <c r="AE18" s="170"/>
      <c r="AF18" s="170"/>
      <c r="AG18" s="171"/>
    </row>
    <row r="19" spans="2:42" ht="21" customHeight="1">
      <c r="B19" s="109"/>
      <c r="C19" s="108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70"/>
      <c r="AD19" s="170"/>
      <c r="AE19" s="170"/>
      <c r="AF19" s="170"/>
      <c r="AG19" s="171"/>
    </row>
    <row r="20" spans="2:42" ht="21" customHeight="1">
      <c r="B20" s="109"/>
      <c r="C20" s="108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70"/>
      <c r="AD20" s="170"/>
      <c r="AE20" s="170"/>
      <c r="AF20" s="170"/>
      <c r="AG20" s="171"/>
    </row>
    <row r="21" spans="2:42" ht="21" customHeight="1">
      <c r="B21" s="109"/>
      <c r="C21" s="108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70"/>
      <c r="AD21" s="170"/>
      <c r="AE21" s="170"/>
      <c r="AF21" s="170"/>
      <c r="AG21" s="171"/>
    </row>
    <row r="22" spans="2:42" ht="21" customHeight="1">
      <c r="B22" s="109"/>
      <c r="C22" s="108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70"/>
      <c r="AD22" s="170"/>
      <c r="AE22" s="170"/>
      <c r="AF22" s="170"/>
      <c r="AG22" s="171"/>
    </row>
    <row r="23" spans="2:42" ht="21" customHeight="1">
      <c r="B23" s="109"/>
      <c r="C23" s="108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70"/>
      <c r="AD23" s="170"/>
      <c r="AE23" s="170"/>
      <c r="AF23" s="170"/>
      <c r="AG23" s="171"/>
    </row>
    <row r="24" spans="2:42" ht="21" customHeight="1">
      <c r="B24" s="109"/>
      <c r="C24" s="108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70"/>
      <c r="AD24" s="170"/>
      <c r="AE24" s="170"/>
      <c r="AF24" s="170"/>
      <c r="AG24" s="171"/>
      <c r="AP24" s="110"/>
    </row>
    <row r="25" spans="2:42" ht="21" customHeight="1">
      <c r="B25" s="109"/>
      <c r="C25" s="108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70"/>
      <c r="AD25" s="170"/>
      <c r="AE25" s="170"/>
      <c r="AF25" s="170"/>
      <c r="AG25" s="171"/>
    </row>
    <row r="26" spans="2:42" ht="21" customHeight="1">
      <c r="B26" s="109"/>
      <c r="C26" s="108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70"/>
      <c r="AD26" s="170"/>
      <c r="AE26" s="170"/>
      <c r="AF26" s="170"/>
      <c r="AG26" s="171"/>
    </row>
    <row r="27" spans="2:42" ht="21" customHeight="1">
      <c r="B27" s="109"/>
      <c r="C27" s="108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70"/>
      <c r="AD27" s="170"/>
      <c r="AE27" s="170"/>
      <c r="AF27" s="170"/>
      <c r="AG27" s="171"/>
    </row>
    <row r="28" spans="2:42" ht="21" customHeight="1">
      <c r="B28" s="109"/>
      <c r="C28" s="108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70"/>
      <c r="AD28" s="170"/>
      <c r="AE28" s="170"/>
      <c r="AF28" s="170"/>
      <c r="AG28" s="171"/>
    </row>
    <row r="29" spans="2:42" ht="21" customHeight="1">
      <c r="B29" s="109"/>
      <c r="C29" s="108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70"/>
      <c r="AD29" s="170"/>
      <c r="AE29" s="170"/>
      <c r="AF29" s="170"/>
      <c r="AG29" s="171"/>
    </row>
    <row r="30" spans="2:42" ht="21" customHeight="1">
      <c r="B30" s="109"/>
      <c r="C30" s="108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70"/>
      <c r="AD30" s="170"/>
      <c r="AE30" s="170"/>
      <c r="AF30" s="170"/>
      <c r="AG30" s="171"/>
    </row>
    <row r="31" spans="2:42" ht="21" customHeight="1">
      <c r="B31" s="109"/>
      <c r="C31" s="108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  <c r="P31" s="172"/>
      <c r="Q31" s="172"/>
      <c r="R31" s="172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70"/>
      <c r="AD31" s="170"/>
      <c r="AE31" s="170"/>
      <c r="AF31" s="170"/>
      <c r="AG31" s="171"/>
    </row>
    <row r="32" spans="2:42" ht="21" customHeight="1">
      <c r="B32" s="109"/>
      <c r="C32" s="108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70"/>
      <c r="AD32" s="170"/>
      <c r="AE32" s="170"/>
      <c r="AF32" s="170"/>
      <c r="AG32" s="171"/>
    </row>
    <row r="33" spans="2:33" ht="21" customHeight="1">
      <c r="B33" s="109"/>
      <c r="C33" s="108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70"/>
      <c r="AD33" s="170"/>
      <c r="AE33" s="170"/>
      <c r="AF33" s="170"/>
      <c r="AG33" s="171"/>
    </row>
    <row r="34" spans="2:33" ht="21" customHeight="1">
      <c r="B34" s="109"/>
      <c r="C34" s="108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70"/>
      <c r="AD34" s="170"/>
      <c r="AE34" s="170"/>
      <c r="AF34" s="170"/>
      <c r="AG34" s="171"/>
    </row>
    <row r="35" spans="2:33" ht="21" customHeight="1">
      <c r="B35" s="109"/>
      <c r="C35" s="108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70"/>
      <c r="AD35" s="170"/>
      <c r="AE35" s="170"/>
      <c r="AF35" s="170"/>
      <c r="AG35" s="171"/>
    </row>
    <row r="36" spans="2:33" ht="21" customHeight="1">
      <c r="B36" s="109"/>
      <c r="C36" s="108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70"/>
      <c r="AD36" s="170"/>
      <c r="AE36" s="170"/>
      <c r="AF36" s="170"/>
      <c r="AG36" s="171"/>
    </row>
    <row r="37" spans="2:33" ht="21" customHeight="1">
      <c r="B37" s="109"/>
      <c r="C37" s="108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70"/>
      <c r="AD37" s="170"/>
      <c r="AE37" s="170"/>
      <c r="AF37" s="170"/>
      <c r="AG37" s="171"/>
    </row>
    <row r="38" spans="2:33" ht="21" customHeight="1">
      <c r="B38" s="109"/>
      <c r="C38" s="108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70"/>
      <c r="AD38" s="170"/>
      <c r="AE38" s="170"/>
      <c r="AF38" s="170"/>
      <c r="AG38" s="171"/>
    </row>
    <row r="39" spans="2:33" ht="24" customHeight="1" thickBot="1">
      <c r="B39" s="141" t="s">
        <v>124</v>
      </c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3">
        <f>SUM(S17:W38)</f>
        <v>1650000</v>
      </c>
      <c r="T39" s="143"/>
      <c r="U39" s="143"/>
      <c r="V39" s="143"/>
      <c r="W39" s="143"/>
      <c r="X39" s="144">
        <f>SUM(X17:AB38)</f>
        <v>165000</v>
      </c>
      <c r="Y39" s="144"/>
      <c r="Z39" s="144"/>
      <c r="AA39" s="144"/>
      <c r="AB39" s="144"/>
      <c r="AC39" s="145"/>
      <c r="AD39" s="145"/>
      <c r="AE39" s="145"/>
      <c r="AF39" s="145"/>
      <c r="AG39" s="146"/>
    </row>
    <row r="40" spans="2:33" ht="17.100000000000001" customHeight="1">
      <c r="B40" s="176" t="s">
        <v>125</v>
      </c>
      <c r="C40" s="177"/>
      <c r="D40" s="180">
        <f>S39</f>
        <v>1650000</v>
      </c>
      <c r="E40" s="181"/>
      <c r="F40" s="181"/>
      <c r="G40" s="181"/>
      <c r="H40" s="182"/>
      <c r="I40" s="177" t="s">
        <v>126</v>
      </c>
      <c r="J40" s="177"/>
      <c r="K40" s="180">
        <f>X39</f>
        <v>165000</v>
      </c>
      <c r="L40" s="181"/>
      <c r="M40" s="181"/>
      <c r="N40" s="182"/>
      <c r="O40" s="177" t="s">
        <v>127</v>
      </c>
      <c r="P40" s="177"/>
      <c r="Q40" s="147">
        <f>D40+K40</f>
        <v>1815000</v>
      </c>
      <c r="R40" s="148"/>
      <c r="S40" s="148"/>
      <c r="T40" s="148"/>
      <c r="U40" s="149"/>
      <c r="V40" s="153" t="s">
        <v>128</v>
      </c>
      <c r="W40" s="153"/>
      <c r="X40" s="155"/>
      <c r="Y40" s="156"/>
      <c r="Z40" s="156"/>
      <c r="AA40" s="156"/>
      <c r="AB40" s="159" t="s">
        <v>129</v>
      </c>
      <c r="AC40" s="160"/>
      <c r="AD40" s="163"/>
      <c r="AE40" s="164"/>
      <c r="AF40" s="164"/>
      <c r="AG40" s="165"/>
    </row>
    <row r="41" spans="2:33" ht="17.100000000000001" customHeight="1" thickBot="1">
      <c r="B41" s="178"/>
      <c r="C41" s="179"/>
      <c r="D41" s="183"/>
      <c r="E41" s="184"/>
      <c r="F41" s="184"/>
      <c r="G41" s="184"/>
      <c r="H41" s="185"/>
      <c r="I41" s="179"/>
      <c r="J41" s="179"/>
      <c r="K41" s="183"/>
      <c r="L41" s="184"/>
      <c r="M41" s="184"/>
      <c r="N41" s="185"/>
      <c r="O41" s="179"/>
      <c r="P41" s="179"/>
      <c r="Q41" s="150"/>
      <c r="R41" s="151"/>
      <c r="S41" s="151"/>
      <c r="T41" s="151"/>
      <c r="U41" s="152"/>
      <c r="V41" s="154"/>
      <c r="W41" s="154"/>
      <c r="X41" s="157"/>
      <c r="Y41" s="158"/>
      <c r="Z41" s="158"/>
      <c r="AA41" s="158"/>
      <c r="AB41" s="161"/>
      <c r="AC41" s="162"/>
      <c r="AD41" s="166"/>
      <c r="AE41" s="167"/>
      <c r="AF41" s="167"/>
      <c r="AG41" s="168"/>
    </row>
    <row r="42" spans="2:33" ht="17.100000000000001" customHeight="1" thickBot="1">
      <c r="B42" s="111"/>
      <c r="C42" s="111"/>
      <c r="D42" s="112"/>
      <c r="E42" s="112"/>
      <c r="F42" s="112"/>
      <c r="G42" s="112"/>
      <c r="H42" s="112"/>
      <c r="I42" s="111"/>
      <c r="J42" s="111"/>
      <c r="K42" s="113"/>
      <c r="L42" s="113"/>
      <c r="M42" s="113"/>
      <c r="N42" s="113"/>
      <c r="O42" s="111"/>
      <c r="P42" s="111"/>
      <c r="Q42" s="114"/>
      <c r="R42" s="114"/>
      <c r="S42" s="114"/>
      <c r="T42" s="114"/>
      <c r="U42" s="115"/>
      <c r="V42" s="115"/>
      <c r="W42" s="116"/>
      <c r="X42" s="116"/>
      <c r="Y42" s="116"/>
      <c r="Z42" s="116"/>
      <c r="AA42" s="117"/>
      <c r="AB42" s="117"/>
      <c r="AC42" s="118"/>
      <c r="AD42" s="118"/>
      <c r="AE42" s="118"/>
      <c r="AF42" s="118"/>
      <c r="AG42" s="118"/>
    </row>
    <row r="43" spans="2:33" ht="24.95" customHeight="1">
      <c r="B43" s="251" t="s">
        <v>107</v>
      </c>
      <c r="C43" s="252"/>
      <c r="D43" s="252"/>
      <c r="E43" s="252"/>
      <c r="F43" s="252"/>
      <c r="G43" s="253"/>
      <c r="H43" s="254" t="s">
        <v>108</v>
      </c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92"/>
      <c r="AC43" s="93"/>
      <c r="AD43" s="92"/>
      <c r="AE43" s="92"/>
      <c r="AF43" s="92"/>
      <c r="AG43" s="94"/>
    </row>
    <row r="44" spans="2:33" ht="24.95" customHeight="1" thickBot="1">
      <c r="B44" s="256">
        <f>B7</f>
        <v>42465</v>
      </c>
      <c r="C44" s="257"/>
      <c r="D44" s="257"/>
      <c r="E44" s="257"/>
      <c r="F44" s="257"/>
      <c r="G44" s="258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  <c r="AA44" s="255"/>
      <c r="AB44" s="259" t="s">
        <v>130</v>
      </c>
      <c r="AC44" s="259"/>
      <c r="AD44" s="259"/>
      <c r="AE44" s="259"/>
      <c r="AF44" s="259"/>
      <c r="AG44" s="260"/>
    </row>
    <row r="45" spans="2:33" ht="20.100000000000001" customHeight="1">
      <c r="B45" s="231" t="s">
        <v>110</v>
      </c>
      <c r="C45" s="234" t="s">
        <v>111</v>
      </c>
      <c r="D45" s="234"/>
      <c r="E45" s="234"/>
      <c r="F45" s="235" t="str">
        <f>F8</f>
        <v>비즈폼</v>
      </c>
      <c r="G45" s="236"/>
      <c r="H45" s="236"/>
      <c r="I45" s="236"/>
      <c r="J45" s="236"/>
      <c r="K45" s="236"/>
      <c r="L45" s="236"/>
      <c r="M45" s="236"/>
      <c r="N45" s="236"/>
      <c r="O45" s="236"/>
      <c r="P45" s="238" t="s">
        <v>112</v>
      </c>
      <c r="Q45" s="239"/>
      <c r="R45" s="242" t="s">
        <v>113</v>
      </c>
      <c r="S45" s="234" t="s">
        <v>37</v>
      </c>
      <c r="T45" s="234"/>
      <c r="U45" s="234"/>
      <c r="V45" s="227" t="str">
        <f t="shared" ref="V45:AG45" si="0">V8</f>
        <v>1</v>
      </c>
      <c r="W45" s="227" t="str">
        <f t="shared" si="0"/>
        <v>2</v>
      </c>
      <c r="X45" s="227" t="str">
        <f t="shared" si="0"/>
        <v>3</v>
      </c>
      <c r="Y45" s="227" t="str">
        <f t="shared" si="0"/>
        <v>-</v>
      </c>
      <c r="Z45" s="227" t="str">
        <f t="shared" si="0"/>
        <v>4</v>
      </c>
      <c r="AA45" s="227" t="str">
        <f t="shared" si="0"/>
        <v>5</v>
      </c>
      <c r="AB45" s="227" t="str">
        <f t="shared" si="0"/>
        <v>-</v>
      </c>
      <c r="AC45" s="227" t="str">
        <f t="shared" si="0"/>
        <v>6</v>
      </c>
      <c r="AD45" s="227" t="str">
        <f t="shared" si="0"/>
        <v>7</v>
      </c>
      <c r="AE45" s="227" t="str">
        <f t="shared" si="0"/>
        <v>8</v>
      </c>
      <c r="AF45" s="227" t="str">
        <f t="shared" si="0"/>
        <v>9</v>
      </c>
      <c r="AG45" s="229" t="str">
        <f t="shared" si="0"/>
        <v>0</v>
      </c>
    </row>
    <row r="46" spans="2:33" ht="20.100000000000001" customHeight="1">
      <c r="B46" s="232"/>
      <c r="C46" s="192"/>
      <c r="D46" s="192"/>
      <c r="E46" s="192"/>
      <c r="F46" s="208"/>
      <c r="G46" s="237"/>
      <c r="H46" s="237"/>
      <c r="I46" s="237"/>
      <c r="J46" s="237"/>
      <c r="K46" s="237"/>
      <c r="L46" s="237"/>
      <c r="M46" s="237"/>
      <c r="N46" s="237"/>
      <c r="O46" s="237"/>
      <c r="P46" s="240"/>
      <c r="Q46" s="241"/>
      <c r="R46" s="243"/>
      <c r="S46" s="192"/>
      <c r="T46" s="192"/>
      <c r="U46" s="192"/>
      <c r="V46" s="228"/>
      <c r="W46" s="228"/>
      <c r="X46" s="228"/>
      <c r="Y46" s="228"/>
      <c r="Z46" s="228"/>
      <c r="AA46" s="228"/>
      <c r="AB46" s="228"/>
      <c r="AC46" s="228"/>
      <c r="AD46" s="228"/>
      <c r="AE46" s="228"/>
      <c r="AF46" s="228"/>
      <c r="AG46" s="230"/>
    </row>
    <row r="47" spans="2:33" ht="17.100000000000001" customHeight="1">
      <c r="B47" s="232"/>
      <c r="C47" s="193" t="s">
        <v>38</v>
      </c>
      <c r="D47" s="193"/>
      <c r="E47" s="193"/>
      <c r="F47" s="245" t="str">
        <f>F10</f>
        <v>○○시 ○○구 ○○동 123-1</v>
      </c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7"/>
      <c r="R47" s="243"/>
      <c r="S47" s="193" t="s">
        <v>114</v>
      </c>
      <c r="T47" s="193"/>
      <c r="U47" s="193"/>
      <c r="V47" s="205" t="str">
        <f>V10</f>
        <v>비즈폼</v>
      </c>
      <c r="W47" s="206"/>
      <c r="X47" s="206"/>
      <c r="Y47" s="206"/>
      <c r="Z47" s="206"/>
      <c r="AA47" s="206"/>
      <c r="AB47" s="207"/>
      <c r="AC47" s="211" t="s">
        <v>115</v>
      </c>
      <c r="AD47" s="212" t="str">
        <f>AD10</f>
        <v>이○○</v>
      </c>
      <c r="AE47" s="213"/>
      <c r="AF47" s="213"/>
      <c r="AG47" s="214"/>
    </row>
    <row r="48" spans="2:33" ht="17.100000000000001" customHeight="1">
      <c r="B48" s="232"/>
      <c r="C48" s="218" t="s">
        <v>116</v>
      </c>
      <c r="D48" s="218"/>
      <c r="E48" s="218"/>
      <c r="F48" s="248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50"/>
      <c r="R48" s="243"/>
      <c r="S48" s="218" t="s">
        <v>117</v>
      </c>
      <c r="T48" s="218"/>
      <c r="U48" s="218"/>
      <c r="V48" s="208"/>
      <c r="W48" s="209"/>
      <c r="X48" s="209"/>
      <c r="Y48" s="209"/>
      <c r="Z48" s="209"/>
      <c r="AA48" s="209"/>
      <c r="AB48" s="210"/>
      <c r="AC48" s="211"/>
      <c r="AD48" s="215"/>
      <c r="AE48" s="216"/>
      <c r="AF48" s="216"/>
      <c r="AG48" s="217"/>
    </row>
    <row r="49" spans="2:33" ht="17.100000000000001" customHeight="1">
      <c r="B49" s="232"/>
      <c r="C49" s="219" t="s">
        <v>118</v>
      </c>
      <c r="D49" s="220"/>
      <c r="E49" s="221"/>
      <c r="F49" s="225" t="str">
        <f>F12</f>
        <v>000-7412-8521</v>
      </c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43"/>
      <c r="S49" s="193" t="s">
        <v>38</v>
      </c>
      <c r="T49" s="193"/>
      <c r="U49" s="193"/>
      <c r="V49" s="225" t="str">
        <f>V12</f>
        <v>○○시 ○○구 ○○동 123</v>
      </c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6"/>
    </row>
    <row r="50" spans="2:33" ht="17.100000000000001" customHeight="1">
      <c r="B50" s="232"/>
      <c r="C50" s="222"/>
      <c r="D50" s="223"/>
      <c r="E50" s="224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43"/>
      <c r="S50" s="218" t="s">
        <v>116</v>
      </c>
      <c r="T50" s="218"/>
      <c r="U50" s="218"/>
      <c r="V50" s="225"/>
      <c r="W50" s="225"/>
      <c r="X50" s="225"/>
      <c r="Y50" s="225"/>
      <c r="Z50" s="225"/>
      <c r="AA50" s="225"/>
      <c r="AB50" s="225"/>
      <c r="AC50" s="225"/>
      <c r="AD50" s="225"/>
      <c r="AE50" s="225"/>
      <c r="AF50" s="225"/>
      <c r="AG50" s="226"/>
    </row>
    <row r="51" spans="2:33" ht="17.100000000000001" customHeight="1">
      <c r="B51" s="232"/>
      <c r="C51" s="192" t="s">
        <v>119</v>
      </c>
      <c r="D51" s="192"/>
      <c r="E51" s="192"/>
      <c r="F51" s="186">
        <f>F14</f>
        <v>1815000</v>
      </c>
      <c r="G51" s="187"/>
      <c r="H51" s="187"/>
      <c r="I51" s="187"/>
      <c r="J51" s="187"/>
      <c r="K51" s="187"/>
      <c r="L51" s="187"/>
      <c r="M51" s="187"/>
      <c r="N51" s="187"/>
      <c r="O51" s="187"/>
      <c r="P51" s="187"/>
      <c r="Q51" s="188"/>
      <c r="R51" s="243"/>
      <c r="S51" s="192" t="s">
        <v>120</v>
      </c>
      <c r="T51" s="192"/>
      <c r="U51" s="192"/>
      <c r="V51" s="194" t="str">
        <f>V14</f>
        <v>000-7412-8521</v>
      </c>
      <c r="W51" s="194"/>
      <c r="X51" s="194"/>
      <c r="Y51" s="194"/>
      <c r="Z51" s="194"/>
      <c r="AA51" s="194"/>
      <c r="AB51" s="196" t="s">
        <v>121</v>
      </c>
      <c r="AC51" s="194">
        <f>AC14</f>
        <v>0</v>
      </c>
      <c r="AD51" s="194"/>
      <c r="AE51" s="194"/>
      <c r="AF51" s="194"/>
      <c r="AG51" s="198"/>
    </row>
    <row r="52" spans="2:33" ht="17.100000000000001" customHeight="1" thickBot="1">
      <c r="B52" s="233"/>
      <c r="C52" s="193"/>
      <c r="D52" s="193"/>
      <c r="E52" s="193"/>
      <c r="F52" s="189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1"/>
      <c r="R52" s="244"/>
      <c r="S52" s="193"/>
      <c r="T52" s="193"/>
      <c r="U52" s="193"/>
      <c r="V52" s="195"/>
      <c r="W52" s="195"/>
      <c r="X52" s="195"/>
      <c r="Y52" s="195"/>
      <c r="Z52" s="195"/>
      <c r="AA52" s="195"/>
      <c r="AB52" s="197"/>
      <c r="AC52" s="195"/>
      <c r="AD52" s="195"/>
      <c r="AE52" s="195"/>
      <c r="AF52" s="195"/>
      <c r="AG52" s="199"/>
    </row>
    <row r="53" spans="2:33" ht="21" customHeight="1" thickBot="1">
      <c r="B53" s="105" t="s">
        <v>122</v>
      </c>
      <c r="C53" s="106" t="s">
        <v>123</v>
      </c>
      <c r="D53" s="174" t="s">
        <v>142</v>
      </c>
      <c r="E53" s="174"/>
      <c r="F53" s="174"/>
      <c r="G53" s="174"/>
      <c r="H53" s="174"/>
      <c r="I53" s="174"/>
      <c r="J53" s="174"/>
      <c r="K53" s="174"/>
      <c r="L53" s="174"/>
      <c r="M53" s="174"/>
      <c r="N53" s="174" t="s">
        <v>143</v>
      </c>
      <c r="O53" s="174"/>
      <c r="P53" s="174"/>
      <c r="Q53" s="174"/>
      <c r="R53" s="174"/>
      <c r="S53" s="174" t="s">
        <v>144</v>
      </c>
      <c r="T53" s="174"/>
      <c r="U53" s="174"/>
      <c r="V53" s="174"/>
      <c r="W53" s="174"/>
      <c r="X53" s="174" t="s">
        <v>145</v>
      </c>
      <c r="Y53" s="174"/>
      <c r="Z53" s="174"/>
      <c r="AA53" s="174"/>
      <c r="AB53" s="174"/>
      <c r="AC53" s="174" t="s">
        <v>146</v>
      </c>
      <c r="AD53" s="174"/>
      <c r="AE53" s="174"/>
      <c r="AF53" s="174"/>
      <c r="AG53" s="175"/>
    </row>
    <row r="54" spans="2:33" ht="21" customHeight="1">
      <c r="B54" s="124">
        <f>B17</f>
        <v>4</v>
      </c>
      <c r="C54" s="119">
        <f>C17</f>
        <v>1</v>
      </c>
      <c r="D54" s="200" t="str">
        <f>D17</f>
        <v>크레인</v>
      </c>
      <c r="E54" s="200"/>
      <c r="F54" s="200"/>
      <c r="G54" s="200"/>
      <c r="H54" s="200"/>
      <c r="I54" s="200"/>
      <c r="J54" s="200"/>
      <c r="K54" s="200"/>
      <c r="L54" s="200"/>
      <c r="M54" s="200"/>
      <c r="N54" s="201" t="str">
        <f>N17</f>
        <v>1일</v>
      </c>
      <c r="O54" s="201"/>
      <c r="P54" s="201"/>
      <c r="Q54" s="201"/>
      <c r="R54" s="201"/>
      <c r="S54" s="202">
        <f>S17</f>
        <v>1000000</v>
      </c>
      <c r="T54" s="202"/>
      <c r="U54" s="202"/>
      <c r="V54" s="202"/>
      <c r="W54" s="202"/>
      <c r="X54" s="202">
        <f>X17</f>
        <v>100000</v>
      </c>
      <c r="Y54" s="202"/>
      <c r="Z54" s="202"/>
      <c r="AA54" s="202"/>
      <c r="AB54" s="202"/>
      <c r="AC54" s="203">
        <f>AC17</f>
        <v>0</v>
      </c>
      <c r="AD54" s="203"/>
      <c r="AE54" s="203"/>
      <c r="AF54" s="203"/>
      <c r="AG54" s="204"/>
    </row>
    <row r="55" spans="2:33" ht="21" customHeight="1">
      <c r="B55" s="107">
        <f t="shared" ref="B55:D55" si="1">B18</f>
        <v>4</v>
      </c>
      <c r="C55" s="108">
        <f t="shared" si="1"/>
        <v>5</v>
      </c>
      <c r="D55" s="172" t="str">
        <f t="shared" si="1"/>
        <v>미니크레인</v>
      </c>
      <c r="E55" s="172"/>
      <c r="F55" s="172"/>
      <c r="G55" s="172"/>
      <c r="H55" s="172"/>
      <c r="I55" s="172"/>
      <c r="J55" s="172"/>
      <c r="K55" s="172"/>
      <c r="L55" s="172"/>
      <c r="M55" s="172"/>
      <c r="N55" s="172" t="str">
        <f t="shared" ref="N55:N75" si="2">N18</f>
        <v>1일</v>
      </c>
      <c r="O55" s="172"/>
      <c r="P55" s="172"/>
      <c r="Q55" s="172"/>
      <c r="R55" s="172"/>
      <c r="S55" s="169">
        <f t="shared" ref="S55:S75" si="3">S18</f>
        <v>650000</v>
      </c>
      <c r="T55" s="169"/>
      <c r="U55" s="169"/>
      <c r="V55" s="169"/>
      <c r="W55" s="169"/>
      <c r="X55" s="169">
        <f t="shared" ref="X55:X75" si="4">X18</f>
        <v>65000</v>
      </c>
      <c r="Y55" s="169"/>
      <c r="Z55" s="169"/>
      <c r="AA55" s="169"/>
      <c r="AB55" s="169"/>
      <c r="AC55" s="170">
        <f t="shared" ref="AC55:AC75" si="5">AC18</f>
        <v>0</v>
      </c>
      <c r="AD55" s="170"/>
      <c r="AE55" s="170"/>
      <c r="AF55" s="170"/>
      <c r="AG55" s="171"/>
    </row>
    <row r="56" spans="2:33" ht="21" customHeight="1">
      <c r="B56" s="109">
        <f t="shared" ref="B56:D56" si="6">B19</f>
        <v>0</v>
      </c>
      <c r="C56" s="108">
        <f t="shared" si="6"/>
        <v>0</v>
      </c>
      <c r="D56" s="172">
        <f t="shared" si="6"/>
        <v>0</v>
      </c>
      <c r="E56" s="172"/>
      <c r="F56" s="172"/>
      <c r="G56" s="172"/>
      <c r="H56" s="172"/>
      <c r="I56" s="172"/>
      <c r="J56" s="172"/>
      <c r="K56" s="172"/>
      <c r="L56" s="172"/>
      <c r="M56" s="172"/>
      <c r="N56" s="172">
        <f t="shared" si="2"/>
        <v>0</v>
      </c>
      <c r="O56" s="172"/>
      <c r="P56" s="172"/>
      <c r="Q56" s="172"/>
      <c r="R56" s="172"/>
      <c r="S56" s="169">
        <f t="shared" si="3"/>
        <v>0</v>
      </c>
      <c r="T56" s="169"/>
      <c r="U56" s="169"/>
      <c r="V56" s="169"/>
      <c r="W56" s="169"/>
      <c r="X56" s="169">
        <f t="shared" si="4"/>
        <v>0</v>
      </c>
      <c r="Y56" s="169"/>
      <c r="Z56" s="169"/>
      <c r="AA56" s="169"/>
      <c r="AB56" s="169"/>
      <c r="AC56" s="170">
        <f t="shared" si="5"/>
        <v>0</v>
      </c>
      <c r="AD56" s="170"/>
      <c r="AE56" s="170"/>
      <c r="AF56" s="170"/>
      <c r="AG56" s="171"/>
    </row>
    <row r="57" spans="2:33" ht="21" customHeight="1">
      <c r="B57" s="109">
        <f t="shared" ref="B57:D57" si="7">B20</f>
        <v>0</v>
      </c>
      <c r="C57" s="108">
        <f t="shared" si="7"/>
        <v>0</v>
      </c>
      <c r="D57" s="172">
        <f t="shared" si="7"/>
        <v>0</v>
      </c>
      <c r="E57" s="172"/>
      <c r="F57" s="172"/>
      <c r="G57" s="172"/>
      <c r="H57" s="172"/>
      <c r="I57" s="172"/>
      <c r="J57" s="172"/>
      <c r="K57" s="172"/>
      <c r="L57" s="172"/>
      <c r="M57" s="172"/>
      <c r="N57" s="172">
        <f t="shared" si="2"/>
        <v>0</v>
      </c>
      <c r="O57" s="172"/>
      <c r="P57" s="172"/>
      <c r="Q57" s="172"/>
      <c r="R57" s="172"/>
      <c r="S57" s="169">
        <f t="shared" si="3"/>
        <v>0</v>
      </c>
      <c r="T57" s="169"/>
      <c r="U57" s="169"/>
      <c r="V57" s="169"/>
      <c r="W57" s="169"/>
      <c r="X57" s="169">
        <f t="shared" si="4"/>
        <v>0</v>
      </c>
      <c r="Y57" s="169"/>
      <c r="Z57" s="169"/>
      <c r="AA57" s="169"/>
      <c r="AB57" s="169"/>
      <c r="AC57" s="170">
        <f t="shared" si="5"/>
        <v>0</v>
      </c>
      <c r="AD57" s="170"/>
      <c r="AE57" s="170"/>
      <c r="AF57" s="170"/>
      <c r="AG57" s="171"/>
    </row>
    <row r="58" spans="2:33" ht="21" customHeight="1">
      <c r="B58" s="109">
        <f t="shared" ref="B58:D58" si="8">B21</f>
        <v>0</v>
      </c>
      <c r="C58" s="108">
        <f t="shared" si="8"/>
        <v>0</v>
      </c>
      <c r="D58" s="172">
        <f t="shared" si="8"/>
        <v>0</v>
      </c>
      <c r="E58" s="172"/>
      <c r="F58" s="172"/>
      <c r="G58" s="172"/>
      <c r="H58" s="172"/>
      <c r="I58" s="172"/>
      <c r="J58" s="172"/>
      <c r="K58" s="172"/>
      <c r="L58" s="172"/>
      <c r="M58" s="172"/>
      <c r="N58" s="172">
        <f t="shared" si="2"/>
        <v>0</v>
      </c>
      <c r="O58" s="172"/>
      <c r="P58" s="172"/>
      <c r="Q58" s="172"/>
      <c r="R58" s="172"/>
      <c r="S58" s="169">
        <f t="shared" si="3"/>
        <v>0</v>
      </c>
      <c r="T58" s="169"/>
      <c r="U58" s="169"/>
      <c r="V58" s="169"/>
      <c r="W58" s="169"/>
      <c r="X58" s="169">
        <f t="shared" si="4"/>
        <v>0</v>
      </c>
      <c r="Y58" s="169"/>
      <c r="Z58" s="169"/>
      <c r="AA58" s="169"/>
      <c r="AB58" s="169"/>
      <c r="AC58" s="170">
        <f t="shared" si="5"/>
        <v>0</v>
      </c>
      <c r="AD58" s="170"/>
      <c r="AE58" s="170"/>
      <c r="AF58" s="170"/>
      <c r="AG58" s="171"/>
    </row>
    <row r="59" spans="2:33" ht="21" customHeight="1">
      <c r="B59" s="109">
        <f t="shared" ref="B59:D59" si="9">B22</f>
        <v>0</v>
      </c>
      <c r="C59" s="108">
        <f t="shared" si="9"/>
        <v>0</v>
      </c>
      <c r="D59" s="172">
        <f t="shared" si="9"/>
        <v>0</v>
      </c>
      <c r="E59" s="172"/>
      <c r="F59" s="172"/>
      <c r="G59" s="172"/>
      <c r="H59" s="172"/>
      <c r="I59" s="172"/>
      <c r="J59" s="172"/>
      <c r="K59" s="172"/>
      <c r="L59" s="172"/>
      <c r="M59" s="172"/>
      <c r="N59" s="172">
        <f t="shared" si="2"/>
        <v>0</v>
      </c>
      <c r="O59" s="172"/>
      <c r="P59" s="172"/>
      <c r="Q59" s="172"/>
      <c r="R59" s="172"/>
      <c r="S59" s="169">
        <f t="shared" si="3"/>
        <v>0</v>
      </c>
      <c r="T59" s="169"/>
      <c r="U59" s="169"/>
      <c r="V59" s="169"/>
      <c r="W59" s="169"/>
      <c r="X59" s="169">
        <f t="shared" si="4"/>
        <v>0</v>
      </c>
      <c r="Y59" s="169"/>
      <c r="Z59" s="169"/>
      <c r="AA59" s="169"/>
      <c r="AB59" s="169"/>
      <c r="AC59" s="170">
        <f t="shared" si="5"/>
        <v>0</v>
      </c>
      <c r="AD59" s="170"/>
      <c r="AE59" s="170"/>
      <c r="AF59" s="170"/>
      <c r="AG59" s="171"/>
    </row>
    <row r="60" spans="2:33" ht="21" customHeight="1">
      <c r="B60" s="109">
        <f t="shared" ref="B60:D60" si="10">B23</f>
        <v>0</v>
      </c>
      <c r="C60" s="108">
        <f t="shared" si="10"/>
        <v>0</v>
      </c>
      <c r="D60" s="172">
        <f t="shared" si="10"/>
        <v>0</v>
      </c>
      <c r="E60" s="172"/>
      <c r="F60" s="172"/>
      <c r="G60" s="172"/>
      <c r="H60" s="172"/>
      <c r="I60" s="172"/>
      <c r="J60" s="172"/>
      <c r="K60" s="172"/>
      <c r="L60" s="172"/>
      <c r="M60" s="172"/>
      <c r="N60" s="172">
        <f t="shared" si="2"/>
        <v>0</v>
      </c>
      <c r="O60" s="172"/>
      <c r="P60" s="172"/>
      <c r="Q60" s="172"/>
      <c r="R60" s="172"/>
      <c r="S60" s="169">
        <f t="shared" si="3"/>
        <v>0</v>
      </c>
      <c r="T60" s="169"/>
      <c r="U60" s="169"/>
      <c r="V60" s="169"/>
      <c r="W60" s="169"/>
      <c r="X60" s="169">
        <f t="shared" si="4"/>
        <v>0</v>
      </c>
      <c r="Y60" s="169"/>
      <c r="Z60" s="169"/>
      <c r="AA60" s="169"/>
      <c r="AB60" s="169"/>
      <c r="AC60" s="170">
        <f t="shared" si="5"/>
        <v>0</v>
      </c>
      <c r="AD60" s="170"/>
      <c r="AE60" s="170"/>
      <c r="AF60" s="170"/>
      <c r="AG60" s="171"/>
    </row>
    <row r="61" spans="2:33" ht="21" customHeight="1">
      <c r="B61" s="109">
        <f t="shared" ref="B61:D61" si="11">B24</f>
        <v>0</v>
      </c>
      <c r="C61" s="108">
        <f t="shared" si="11"/>
        <v>0</v>
      </c>
      <c r="D61" s="172">
        <f t="shared" si="11"/>
        <v>0</v>
      </c>
      <c r="E61" s="172"/>
      <c r="F61" s="172"/>
      <c r="G61" s="172"/>
      <c r="H61" s="172"/>
      <c r="I61" s="172"/>
      <c r="J61" s="172"/>
      <c r="K61" s="172"/>
      <c r="L61" s="172"/>
      <c r="M61" s="172"/>
      <c r="N61" s="172">
        <f t="shared" si="2"/>
        <v>0</v>
      </c>
      <c r="O61" s="172"/>
      <c r="P61" s="172"/>
      <c r="Q61" s="172"/>
      <c r="R61" s="172"/>
      <c r="S61" s="169">
        <f t="shared" si="3"/>
        <v>0</v>
      </c>
      <c r="T61" s="169"/>
      <c r="U61" s="169"/>
      <c r="V61" s="169"/>
      <c r="W61" s="169"/>
      <c r="X61" s="169">
        <f t="shared" si="4"/>
        <v>0</v>
      </c>
      <c r="Y61" s="169"/>
      <c r="Z61" s="169"/>
      <c r="AA61" s="169"/>
      <c r="AB61" s="169"/>
      <c r="AC61" s="170">
        <f t="shared" si="5"/>
        <v>0</v>
      </c>
      <c r="AD61" s="170"/>
      <c r="AE61" s="170"/>
      <c r="AF61" s="170"/>
      <c r="AG61" s="171"/>
    </row>
    <row r="62" spans="2:33" ht="21" customHeight="1">
      <c r="B62" s="109">
        <f t="shared" ref="B62:D62" si="12">B25</f>
        <v>0</v>
      </c>
      <c r="C62" s="108">
        <f t="shared" si="12"/>
        <v>0</v>
      </c>
      <c r="D62" s="172">
        <f t="shared" si="12"/>
        <v>0</v>
      </c>
      <c r="E62" s="172"/>
      <c r="F62" s="172"/>
      <c r="G62" s="172"/>
      <c r="H62" s="172"/>
      <c r="I62" s="172"/>
      <c r="J62" s="172"/>
      <c r="K62" s="172"/>
      <c r="L62" s="172"/>
      <c r="M62" s="172"/>
      <c r="N62" s="172">
        <f t="shared" si="2"/>
        <v>0</v>
      </c>
      <c r="O62" s="172"/>
      <c r="P62" s="172"/>
      <c r="Q62" s="172"/>
      <c r="R62" s="172"/>
      <c r="S62" s="169">
        <f t="shared" si="3"/>
        <v>0</v>
      </c>
      <c r="T62" s="169"/>
      <c r="U62" s="169"/>
      <c r="V62" s="169"/>
      <c r="W62" s="169"/>
      <c r="X62" s="169">
        <f t="shared" si="4"/>
        <v>0</v>
      </c>
      <c r="Y62" s="169"/>
      <c r="Z62" s="169"/>
      <c r="AA62" s="169"/>
      <c r="AB62" s="169"/>
      <c r="AC62" s="170">
        <f t="shared" si="5"/>
        <v>0</v>
      </c>
      <c r="AD62" s="170"/>
      <c r="AE62" s="170"/>
      <c r="AF62" s="170"/>
      <c r="AG62" s="171"/>
    </row>
    <row r="63" spans="2:33" ht="21" customHeight="1">
      <c r="B63" s="109">
        <f t="shared" ref="B63:D63" si="13">B26</f>
        <v>0</v>
      </c>
      <c r="C63" s="108">
        <f t="shared" si="13"/>
        <v>0</v>
      </c>
      <c r="D63" s="172">
        <f t="shared" si="13"/>
        <v>0</v>
      </c>
      <c r="E63" s="172"/>
      <c r="F63" s="172"/>
      <c r="G63" s="172"/>
      <c r="H63" s="172"/>
      <c r="I63" s="172"/>
      <c r="J63" s="172"/>
      <c r="K63" s="172"/>
      <c r="L63" s="172"/>
      <c r="M63" s="172"/>
      <c r="N63" s="172">
        <f t="shared" si="2"/>
        <v>0</v>
      </c>
      <c r="O63" s="172"/>
      <c r="P63" s="172"/>
      <c r="Q63" s="172"/>
      <c r="R63" s="172"/>
      <c r="S63" s="169">
        <f t="shared" si="3"/>
        <v>0</v>
      </c>
      <c r="T63" s="169"/>
      <c r="U63" s="169"/>
      <c r="V63" s="169"/>
      <c r="W63" s="169"/>
      <c r="X63" s="169">
        <f t="shared" si="4"/>
        <v>0</v>
      </c>
      <c r="Y63" s="169"/>
      <c r="Z63" s="169"/>
      <c r="AA63" s="169"/>
      <c r="AB63" s="169"/>
      <c r="AC63" s="170">
        <f t="shared" si="5"/>
        <v>0</v>
      </c>
      <c r="AD63" s="170"/>
      <c r="AE63" s="170"/>
      <c r="AF63" s="170"/>
      <c r="AG63" s="171"/>
    </row>
    <row r="64" spans="2:33" ht="21" customHeight="1">
      <c r="B64" s="109">
        <f t="shared" ref="B64:D64" si="14">B27</f>
        <v>0</v>
      </c>
      <c r="C64" s="108">
        <f t="shared" si="14"/>
        <v>0</v>
      </c>
      <c r="D64" s="172">
        <f t="shared" si="14"/>
        <v>0</v>
      </c>
      <c r="E64" s="172"/>
      <c r="F64" s="172"/>
      <c r="G64" s="172"/>
      <c r="H64" s="172"/>
      <c r="I64" s="172"/>
      <c r="J64" s="172"/>
      <c r="K64" s="172"/>
      <c r="L64" s="172"/>
      <c r="M64" s="172"/>
      <c r="N64" s="172">
        <f t="shared" si="2"/>
        <v>0</v>
      </c>
      <c r="O64" s="172"/>
      <c r="P64" s="172"/>
      <c r="Q64" s="172"/>
      <c r="R64" s="172"/>
      <c r="S64" s="169">
        <f t="shared" si="3"/>
        <v>0</v>
      </c>
      <c r="T64" s="169"/>
      <c r="U64" s="169"/>
      <c r="V64" s="169"/>
      <c r="W64" s="169"/>
      <c r="X64" s="169">
        <f t="shared" si="4"/>
        <v>0</v>
      </c>
      <c r="Y64" s="169"/>
      <c r="Z64" s="169"/>
      <c r="AA64" s="169"/>
      <c r="AB64" s="169"/>
      <c r="AC64" s="170">
        <f t="shared" si="5"/>
        <v>0</v>
      </c>
      <c r="AD64" s="170"/>
      <c r="AE64" s="170"/>
      <c r="AF64" s="170"/>
      <c r="AG64" s="171"/>
    </row>
    <row r="65" spans="2:33" ht="21" customHeight="1">
      <c r="B65" s="109">
        <f t="shared" ref="B65:D65" si="15">B28</f>
        <v>0</v>
      </c>
      <c r="C65" s="108">
        <f t="shared" si="15"/>
        <v>0</v>
      </c>
      <c r="D65" s="172">
        <f t="shared" si="15"/>
        <v>0</v>
      </c>
      <c r="E65" s="172"/>
      <c r="F65" s="172"/>
      <c r="G65" s="172"/>
      <c r="H65" s="172"/>
      <c r="I65" s="172"/>
      <c r="J65" s="172"/>
      <c r="K65" s="172"/>
      <c r="L65" s="172"/>
      <c r="M65" s="172"/>
      <c r="N65" s="172">
        <f t="shared" si="2"/>
        <v>0</v>
      </c>
      <c r="O65" s="172"/>
      <c r="P65" s="172"/>
      <c r="Q65" s="172"/>
      <c r="R65" s="172"/>
      <c r="S65" s="169">
        <f t="shared" si="3"/>
        <v>0</v>
      </c>
      <c r="T65" s="169"/>
      <c r="U65" s="169"/>
      <c r="V65" s="169"/>
      <c r="W65" s="169"/>
      <c r="X65" s="169">
        <f t="shared" si="4"/>
        <v>0</v>
      </c>
      <c r="Y65" s="169"/>
      <c r="Z65" s="169"/>
      <c r="AA65" s="169"/>
      <c r="AB65" s="169"/>
      <c r="AC65" s="170">
        <f t="shared" si="5"/>
        <v>0</v>
      </c>
      <c r="AD65" s="170"/>
      <c r="AE65" s="170"/>
      <c r="AF65" s="170"/>
      <c r="AG65" s="171"/>
    </row>
    <row r="66" spans="2:33" ht="21" customHeight="1">
      <c r="B66" s="109">
        <f t="shared" ref="B66:D66" si="16">B29</f>
        <v>0</v>
      </c>
      <c r="C66" s="108">
        <f t="shared" si="16"/>
        <v>0</v>
      </c>
      <c r="D66" s="172">
        <f t="shared" si="16"/>
        <v>0</v>
      </c>
      <c r="E66" s="172"/>
      <c r="F66" s="172"/>
      <c r="G66" s="172"/>
      <c r="H66" s="172"/>
      <c r="I66" s="172"/>
      <c r="J66" s="172"/>
      <c r="K66" s="172"/>
      <c r="L66" s="172"/>
      <c r="M66" s="172"/>
      <c r="N66" s="172">
        <f t="shared" si="2"/>
        <v>0</v>
      </c>
      <c r="O66" s="172"/>
      <c r="P66" s="172"/>
      <c r="Q66" s="172"/>
      <c r="R66" s="172"/>
      <c r="S66" s="169">
        <f t="shared" si="3"/>
        <v>0</v>
      </c>
      <c r="T66" s="169"/>
      <c r="U66" s="169"/>
      <c r="V66" s="169"/>
      <c r="W66" s="169"/>
      <c r="X66" s="169">
        <f t="shared" si="4"/>
        <v>0</v>
      </c>
      <c r="Y66" s="169"/>
      <c r="Z66" s="169"/>
      <c r="AA66" s="169"/>
      <c r="AB66" s="169"/>
      <c r="AC66" s="170">
        <f t="shared" si="5"/>
        <v>0</v>
      </c>
      <c r="AD66" s="170"/>
      <c r="AE66" s="170"/>
      <c r="AF66" s="170"/>
      <c r="AG66" s="171"/>
    </row>
    <row r="67" spans="2:33" ht="21" customHeight="1">
      <c r="B67" s="109">
        <f t="shared" ref="B67:D67" si="17">B30</f>
        <v>0</v>
      </c>
      <c r="C67" s="108">
        <f t="shared" si="17"/>
        <v>0</v>
      </c>
      <c r="D67" s="172">
        <f t="shared" si="17"/>
        <v>0</v>
      </c>
      <c r="E67" s="172"/>
      <c r="F67" s="172"/>
      <c r="G67" s="172"/>
      <c r="H67" s="172"/>
      <c r="I67" s="172"/>
      <c r="J67" s="172"/>
      <c r="K67" s="172"/>
      <c r="L67" s="172"/>
      <c r="M67" s="172"/>
      <c r="N67" s="172">
        <f t="shared" si="2"/>
        <v>0</v>
      </c>
      <c r="O67" s="172"/>
      <c r="P67" s="172"/>
      <c r="Q67" s="172"/>
      <c r="R67" s="172"/>
      <c r="S67" s="169">
        <f t="shared" si="3"/>
        <v>0</v>
      </c>
      <c r="T67" s="169"/>
      <c r="U67" s="169"/>
      <c r="V67" s="169"/>
      <c r="W67" s="169"/>
      <c r="X67" s="169">
        <f t="shared" si="4"/>
        <v>0</v>
      </c>
      <c r="Y67" s="169"/>
      <c r="Z67" s="169"/>
      <c r="AA67" s="169"/>
      <c r="AB67" s="169"/>
      <c r="AC67" s="170">
        <f t="shared" si="5"/>
        <v>0</v>
      </c>
      <c r="AD67" s="170"/>
      <c r="AE67" s="170"/>
      <c r="AF67" s="170"/>
      <c r="AG67" s="171"/>
    </row>
    <row r="68" spans="2:33" ht="21" customHeight="1">
      <c r="B68" s="109">
        <f t="shared" ref="B68:D68" si="18">B31</f>
        <v>0</v>
      </c>
      <c r="C68" s="108">
        <f t="shared" si="18"/>
        <v>0</v>
      </c>
      <c r="D68" s="172">
        <f t="shared" si="18"/>
        <v>0</v>
      </c>
      <c r="E68" s="172"/>
      <c r="F68" s="172"/>
      <c r="G68" s="172"/>
      <c r="H68" s="172"/>
      <c r="I68" s="172"/>
      <c r="J68" s="172"/>
      <c r="K68" s="172"/>
      <c r="L68" s="172"/>
      <c r="M68" s="172"/>
      <c r="N68" s="172">
        <f t="shared" si="2"/>
        <v>0</v>
      </c>
      <c r="O68" s="172"/>
      <c r="P68" s="172"/>
      <c r="Q68" s="172"/>
      <c r="R68" s="172"/>
      <c r="S68" s="169">
        <f t="shared" si="3"/>
        <v>0</v>
      </c>
      <c r="T68" s="169"/>
      <c r="U68" s="169"/>
      <c r="V68" s="169"/>
      <c r="W68" s="169"/>
      <c r="X68" s="169">
        <f t="shared" si="4"/>
        <v>0</v>
      </c>
      <c r="Y68" s="169"/>
      <c r="Z68" s="169"/>
      <c r="AA68" s="169"/>
      <c r="AB68" s="169"/>
      <c r="AC68" s="170">
        <f t="shared" si="5"/>
        <v>0</v>
      </c>
      <c r="AD68" s="170"/>
      <c r="AE68" s="170"/>
      <c r="AF68" s="170"/>
      <c r="AG68" s="171"/>
    </row>
    <row r="69" spans="2:33" ht="21" customHeight="1">
      <c r="B69" s="109">
        <f t="shared" ref="B69:D69" si="19">B32</f>
        <v>0</v>
      </c>
      <c r="C69" s="108">
        <f t="shared" si="19"/>
        <v>0</v>
      </c>
      <c r="D69" s="172">
        <f t="shared" si="19"/>
        <v>0</v>
      </c>
      <c r="E69" s="172"/>
      <c r="F69" s="172"/>
      <c r="G69" s="172"/>
      <c r="H69" s="172"/>
      <c r="I69" s="172"/>
      <c r="J69" s="172"/>
      <c r="K69" s="172"/>
      <c r="L69" s="172"/>
      <c r="M69" s="172"/>
      <c r="N69" s="172">
        <f t="shared" si="2"/>
        <v>0</v>
      </c>
      <c r="O69" s="172"/>
      <c r="P69" s="172"/>
      <c r="Q69" s="172"/>
      <c r="R69" s="172"/>
      <c r="S69" s="169">
        <f t="shared" si="3"/>
        <v>0</v>
      </c>
      <c r="T69" s="169"/>
      <c r="U69" s="169"/>
      <c r="V69" s="169"/>
      <c r="W69" s="169"/>
      <c r="X69" s="169">
        <f t="shared" si="4"/>
        <v>0</v>
      </c>
      <c r="Y69" s="169"/>
      <c r="Z69" s="169"/>
      <c r="AA69" s="169"/>
      <c r="AB69" s="169"/>
      <c r="AC69" s="170">
        <f t="shared" si="5"/>
        <v>0</v>
      </c>
      <c r="AD69" s="170"/>
      <c r="AE69" s="170"/>
      <c r="AF69" s="170"/>
      <c r="AG69" s="171"/>
    </row>
    <row r="70" spans="2:33" ht="21" customHeight="1">
      <c r="B70" s="109">
        <f t="shared" ref="B70:D70" si="20">B33</f>
        <v>0</v>
      </c>
      <c r="C70" s="108">
        <f t="shared" si="20"/>
        <v>0</v>
      </c>
      <c r="D70" s="172">
        <f t="shared" si="20"/>
        <v>0</v>
      </c>
      <c r="E70" s="172"/>
      <c r="F70" s="172"/>
      <c r="G70" s="172"/>
      <c r="H70" s="172"/>
      <c r="I70" s="172"/>
      <c r="J70" s="172"/>
      <c r="K70" s="172"/>
      <c r="L70" s="172"/>
      <c r="M70" s="172"/>
      <c r="N70" s="172">
        <f t="shared" si="2"/>
        <v>0</v>
      </c>
      <c r="O70" s="172"/>
      <c r="P70" s="172"/>
      <c r="Q70" s="172"/>
      <c r="R70" s="172"/>
      <c r="S70" s="169">
        <f t="shared" si="3"/>
        <v>0</v>
      </c>
      <c r="T70" s="169"/>
      <c r="U70" s="169"/>
      <c r="V70" s="169"/>
      <c r="W70" s="169"/>
      <c r="X70" s="169">
        <f t="shared" si="4"/>
        <v>0</v>
      </c>
      <c r="Y70" s="169"/>
      <c r="Z70" s="169"/>
      <c r="AA70" s="169"/>
      <c r="AB70" s="169"/>
      <c r="AC70" s="170">
        <f t="shared" si="5"/>
        <v>0</v>
      </c>
      <c r="AD70" s="170"/>
      <c r="AE70" s="170"/>
      <c r="AF70" s="170"/>
      <c r="AG70" s="171"/>
    </row>
    <row r="71" spans="2:33" ht="21" customHeight="1">
      <c r="B71" s="109">
        <f t="shared" ref="B71:D71" si="21">B34</f>
        <v>0</v>
      </c>
      <c r="C71" s="108">
        <f t="shared" si="21"/>
        <v>0</v>
      </c>
      <c r="D71" s="172">
        <f t="shared" si="21"/>
        <v>0</v>
      </c>
      <c r="E71" s="172"/>
      <c r="F71" s="172"/>
      <c r="G71" s="172"/>
      <c r="H71" s="172"/>
      <c r="I71" s="172"/>
      <c r="J71" s="172"/>
      <c r="K71" s="172"/>
      <c r="L71" s="172"/>
      <c r="M71" s="172"/>
      <c r="N71" s="172">
        <f t="shared" si="2"/>
        <v>0</v>
      </c>
      <c r="O71" s="172"/>
      <c r="P71" s="172"/>
      <c r="Q71" s="172"/>
      <c r="R71" s="172"/>
      <c r="S71" s="169">
        <f t="shared" si="3"/>
        <v>0</v>
      </c>
      <c r="T71" s="169"/>
      <c r="U71" s="169"/>
      <c r="V71" s="169"/>
      <c r="W71" s="169"/>
      <c r="X71" s="169">
        <f t="shared" si="4"/>
        <v>0</v>
      </c>
      <c r="Y71" s="169"/>
      <c r="Z71" s="169"/>
      <c r="AA71" s="169"/>
      <c r="AB71" s="169"/>
      <c r="AC71" s="170">
        <f t="shared" si="5"/>
        <v>0</v>
      </c>
      <c r="AD71" s="170"/>
      <c r="AE71" s="170"/>
      <c r="AF71" s="170"/>
      <c r="AG71" s="171"/>
    </row>
    <row r="72" spans="2:33" ht="21" customHeight="1">
      <c r="B72" s="109">
        <f t="shared" ref="B72:D72" si="22">B35</f>
        <v>0</v>
      </c>
      <c r="C72" s="108">
        <f t="shared" si="22"/>
        <v>0</v>
      </c>
      <c r="D72" s="172">
        <f t="shared" si="22"/>
        <v>0</v>
      </c>
      <c r="E72" s="172"/>
      <c r="F72" s="172"/>
      <c r="G72" s="172"/>
      <c r="H72" s="172"/>
      <c r="I72" s="172"/>
      <c r="J72" s="172"/>
      <c r="K72" s="172"/>
      <c r="L72" s="172"/>
      <c r="M72" s="172"/>
      <c r="N72" s="172">
        <f t="shared" si="2"/>
        <v>0</v>
      </c>
      <c r="O72" s="172"/>
      <c r="P72" s="172"/>
      <c r="Q72" s="172"/>
      <c r="R72" s="172"/>
      <c r="S72" s="169">
        <f t="shared" si="3"/>
        <v>0</v>
      </c>
      <c r="T72" s="169"/>
      <c r="U72" s="169"/>
      <c r="V72" s="169"/>
      <c r="W72" s="169"/>
      <c r="X72" s="169">
        <f t="shared" si="4"/>
        <v>0</v>
      </c>
      <c r="Y72" s="169"/>
      <c r="Z72" s="169"/>
      <c r="AA72" s="169"/>
      <c r="AB72" s="169"/>
      <c r="AC72" s="170">
        <f t="shared" si="5"/>
        <v>0</v>
      </c>
      <c r="AD72" s="170"/>
      <c r="AE72" s="170"/>
      <c r="AF72" s="170"/>
      <c r="AG72" s="171"/>
    </row>
    <row r="73" spans="2:33" ht="21" customHeight="1">
      <c r="B73" s="109">
        <f t="shared" ref="B73:D73" si="23">B36</f>
        <v>0</v>
      </c>
      <c r="C73" s="108">
        <f t="shared" si="23"/>
        <v>0</v>
      </c>
      <c r="D73" s="172">
        <f t="shared" si="23"/>
        <v>0</v>
      </c>
      <c r="E73" s="172"/>
      <c r="F73" s="172"/>
      <c r="G73" s="172"/>
      <c r="H73" s="172"/>
      <c r="I73" s="172"/>
      <c r="J73" s="172"/>
      <c r="K73" s="172"/>
      <c r="L73" s="172"/>
      <c r="M73" s="172"/>
      <c r="N73" s="172">
        <f t="shared" si="2"/>
        <v>0</v>
      </c>
      <c r="O73" s="172"/>
      <c r="P73" s="172"/>
      <c r="Q73" s="172"/>
      <c r="R73" s="172"/>
      <c r="S73" s="169">
        <f t="shared" si="3"/>
        <v>0</v>
      </c>
      <c r="T73" s="169"/>
      <c r="U73" s="169"/>
      <c r="V73" s="169"/>
      <c r="W73" s="169"/>
      <c r="X73" s="169">
        <f t="shared" si="4"/>
        <v>0</v>
      </c>
      <c r="Y73" s="169"/>
      <c r="Z73" s="169"/>
      <c r="AA73" s="169"/>
      <c r="AB73" s="169"/>
      <c r="AC73" s="170">
        <f t="shared" si="5"/>
        <v>0</v>
      </c>
      <c r="AD73" s="170"/>
      <c r="AE73" s="170"/>
      <c r="AF73" s="170"/>
      <c r="AG73" s="171"/>
    </row>
    <row r="74" spans="2:33" ht="21" customHeight="1">
      <c r="B74" s="109">
        <f t="shared" ref="B74:D74" si="24">B37</f>
        <v>0</v>
      </c>
      <c r="C74" s="108">
        <f t="shared" si="24"/>
        <v>0</v>
      </c>
      <c r="D74" s="172">
        <f t="shared" si="24"/>
        <v>0</v>
      </c>
      <c r="E74" s="172"/>
      <c r="F74" s="172"/>
      <c r="G74" s="172"/>
      <c r="H74" s="172"/>
      <c r="I74" s="172"/>
      <c r="J74" s="172"/>
      <c r="K74" s="172"/>
      <c r="L74" s="172"/>
      <c r="M74" s="172"/>
      <c r="N74" s="172">
        <f t="shared" si="2"/>
        <v>0</v>
      </c>
      <c r="O74" s="172"/>
      <c r="P74" s="172"/>
      <c r="Q74" s="172"/>
      <c r="R74" s="172"/>
      <c r="S74" s="169">
        <f t="shared" si="3"/>
        <v>0</v>
      </c>
      <c r="T74" s="169"/>
      <c r="U74" s="169"/>
      <c r="V74" s="169"/>
      <c r="W74" s="169"/>
      <c r="X74" s="169">
        <f t="shared" si="4"/>
        <v>0</v>
      </c>
      <c r="Y74" s="169"/>
      <c r="Z74" s="169"/>
      <c r="AA74" s="169"/>
      <c r="AB74" s="169"/>
      <c r="AC74" s="170">
        <f t="shared" si="5"/>
        <v>0</v>
      </c>
      <c r="AD74" s="170"/>
      <c r="AE74" s="170"/>
      <c r="AF74" s="170"/>
      <c r="AG74" s="171"/>
    </row>
    <row r="75" spans="2:33" ht="21" customHeight="1">
      <c r="B75" s="109">
        <f t="shared" ref="B75:D75" si="25">B38</f>
        <v>0</v>
      </c>
      <c r="C75" s="108">
        <f t="shared" si="25"/>
        <v>0</v>
      </c>
      <c r="D75" s="172">
        <f t="shared" si="25"/>
        <v>0</v>
      </c>
      <c r="E75" s="172"/>
      <c r="F75" s="172"/>
      <c r="G75" s="172"/>
      <c r="H75" s="172"/>
      <c r="I75" s="172"/>
      <c r="J75" s="172"/>
      <c r="K75" s="172"/>
      <c r="L75" s="172"/>
      <c r="M75" s="172"/>
      <c r="N75" s="172">
        <f t="shared" si="2"/>
        <v>0</v>
      </c>
      <c r="O75" s="172"/>
      <c r="P75" s="172"/>
      <c r="Q75" s="172"/>
      <c r="R75" s="172"/>
      <c r="S75" s="169">
        <f t="shared" si="3"/>
        <v>0</v>
      </c>
      <c r="T75" s="169"/>
      <c r="U75" s="169"/>
      <c r="V75" s="169"/>
      <c r="W75" s="169"/>
      <c r="X75" s="169">
        <f t="shared" si="4"/>
        <v>0</v>
      </c>
      <c r="Y75" s="169"/>
      <c r="Z75" s="169"/>
      <c r="AA75" s="169"/>
      <c r="AB75" s="169"/>
      <c r="AC75" s="170">
        <f t="shared" si="5"/>
        <v>0</v>
      </c>
      <c r="AD75" s="170"/>
      <c r="AE75" s="170"/>
      <c r="AF75" s="170"/>
      <c r="AG75" s="171"/>
    </row>
    <row r="76" spans="2:33" ht="24" customHeight="1" thickBot="1">
      <c r="B76" s="141" t="s">
        <v>124</v>
      </c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3">
        <f>SUM(S54:W75)</f>
        <v>1650000</v>
      </c>
      <c r="T76" s="143"/>
      <c r="U76" s="143"/>
      <c r="V76" s="143"/>
      <c r="W76" s="143"/>
      <c r="X76" s="144">
        <f>SUM(X54:AB75)</f>
        <v>165000</v>
      </c>
      <c r="Y76" s="144"/>
      <c r="Z76" s="144"/>
      <c r="AA76" s="144"/>
      <c r="AB76" s="144"/>
      <c r="AC76" s="145"/>
      <c r="AD76" s="145"/>
      <c r="AE76" s="145"/>
      <c r="AF76" s="145"/>
      <c r="AG76" s="146"/>
    </row>
    <row r="77" spans="2:33" ht="17.100000000000001" customHeight="1">
      <c r="B77" s="176" t="s">
        <v>125</v>
      </c>
      <c r="C77" s="177"/>
      <c r="D77" s="180">
        <f>S76</f>
        <v>1650000</v>
      </c>
      <c r="E77" s="181"/>
      <c r="F77" s="181"/>
      <c r="G77" s="181"/>
      <c r="H77" s="182"/>
      <c r="I77" s="177" t="s">
        <v>126</v>
      </c>
      <c r="J77" s="177"/>
      <c r="K77" s="180">
        <f>X76</f>
        <v>165000</v>
      </c>
      <c r="L77" s="181"/>
      <c r="M77" s="181"/>
      <c r="N77" s="182"/>
      <c r="O77" s="177" t="s">
        <v>127</v>
      </c>
      <c r="P77" s="177"/>
      <c r="Q77" s="147">
        <f>D77+K77</f>
        <v>1815000</v>
      </c>
      <c r="R77" s="148"/>
      <c r="S77" s="148"/>
      <c r="T77" s="148"/>
      <c r="U77" s="149"/>
      <c r="V77" s="153" t="s">
        <v>128</v>
      </c>
      <c r="W77" s="153"/>
      <c r="X77" s="155"/>
      <c r="Y77" s="156"/>
      <c r="Z77" s="156"/>
      <c r="AA77" s="156"/>
      <c r="AB77" s="159" t="s">
        <v>129</v>
      </c>
      <c r="AC77" s="160"/>
      <c r="AD77" s="163"/>
      <c r="AE77" s="164"/>
      <c r="AF77" s="164"/>
      <c r="AG77" s="165"/>
    </row>
    <row r="78" spans="2:33" ht="17.100000000000001" customHeight="1" thickBot="1">
      <c r="B78" s="178"/>
      <c r="C78" s="179"/>
      <c r="D78" s="183"/>
      <c r="E78" s="184"/>
      <c r="F78" s="184"/>
      <c r="G78" s="184"/>
      <c r="H78" s="185"/>
      <c r="I78" s="179"/>
      <c r="J78" s="179"/>
      <c r="K78" s="183"/>
      <c r="L78" s="184"/>
      <c r="M78" s="184"/>
      <c r="N78" s="185"/>
      <c r="O78" s="179"/>
      <c r="P78" s="179"/>
      <c r="Q78" s="150"/>
      <c r="R78" s="151"/>
      <c r="S78" s="151"/>
      <c r="T78" s="151"/>
      <c r="U78" s="152"/>
      <c r="V78" s="154"/>
      <c r="W78" s="154"/>
      <c r="X78" s="157"/>
      <c r="Y78" s="158"/>
      <c r="Z78" s="158"/>
      <c r="AA78" s="158"/>
      <c r="AB78" s="161"/>
      <c r="AC78" s="162"/>
      <c r="AD78" s="166"/>
      <c r="AE78" s="167"/>
      <c r="AF78" s="167"/>
      <c r="AG78" s="168"/>
    </row>
  </sheetData>
  <sheetProtection sheet="1" objects="1" scenarios="1" selectLockedCells="1"/>
  <mergeCells count="341">
    <mergeCell ref="B6:G6"/>
    <mergeCell ref="H6:AA7"/>
    <mergeCell ref="B7:G7"/>
    <mergeCell ref="AB7:AG7"/>
    <mergeCell ref="B8:B15"/>
    <mergeCell ref="C8:E9"/>
    <mergeCell ref="F8:O9"/>
    <mergeCell ref="P8:Q9"/>
    <mergeCell ref="R8:R15"/>
    <mergeCell ref="S8:U9"/>
    <mergeCell ref="C10:E10"/>
    <mergeCell ref="F10:Q11"/>
    <mergeCell ref="S10:U10"/>
    <mergeCell ref="V10:AB11"/>
    <mergeCell ref="AC10:AC11"/>
    <mergeCell ref="AD10:AG11"/>
    <mergeCell ref="C11:E11"/>
    <mergeCell ref="S11:U11"/>
    <mergeCell ref="AB8:AB9"/>
    <mergeCell ref="AC8:AC9"/>
    <mergeCell ref="AD8:AD9"/>
    <mergeCell ref="AE8:AE9"/>
    <mergeCell ref="AF8:AF9"/>
    <mergeCell ref="AG8:AG9"/>
    <mergeCell ref="V8:V9"/>
    <mergeCell ref="W8:W9"/>
    <mergeCell ref="X8:X9"/>
    <mergeCell ref="Y8:Y9"/>
    <mergeCell ref="Z8:Z9"/>
    <mergeCell ref="AA8:AA9"/>
    <mergeCell ref="AC17:AG17"/>
    <mergeCell ref="X17:AB17"/>
    <mergeCell ref="S17:W17"/>
    <mergeCell ref="N17:R17"/>
    <mergeCell ref="D17:M17"/>
    <mergeCell ref="AC14:AG15"/>
    <mergeCell ref="D16:M16"/>
    <mergeCell ref="C12:E13"/>
    <mergeCell ref="F12:Q13"/>
    <mergeCell ref="S12:U12"/>
    <mergeCell ref="V12:AG13"/>
    <mergeCell ref="S13:U13"/>
    <mergeCell ref="C14:E15"/>
    <mergeCell ref="F14:Q15"/>
    <mergeCell ref="S14:U15"/>
    <mergeCell ref="V14:AA15"/>
    <mergeCell ref="AB14:AB15"/>
    <mergeCell ref="V40:W41"/>
    <mergeCell ref="X40:AA41"/>
    <mergeCell ref="AB40:AC41"/>
    <mergeCell ref="AD40:AG41"/>
    <mergeCell ref="B43:G43"/>
    <mergeCell ref="H43:AA44"/>
    <mergeCell ref="B44:G44"/>
    <mergeCell ref="AB44:AG44"/>
    <mergeCell ref="Q40:U41"/>
    <mergeCell ref="B40:C41"/>
    <mergeCell ref="D40:H41"/>
    <mergeCell ref="I40:J41"/>
    <mergeCell ref="K40:N41"/>
    <mergeCell ref="O40:P41"/>
    <mergeCell ref="B45:B52"/>
    <mergeCell ref="C45:E46"/>
    <mergeCell ref="F45:O46"/>
    <mergeCell ref="P45:Q46"/>
    <mergeCell ref="R45:R52"/>
    <mergeCell ref="S45:U46"/>
    <mergeCell ref="C47:E47"/>
    <mergeCell ref="F47:Q48"/>
    <mergeCell ref="S47:U47"/>
    <mergeCell ref="C51:E52"/>
    <mergeCell ref="AB45:AB46"/>
    <mergeCell ref="AC45:AC46"/>
    <mergeCell ref="AD45:AD46"/>
    <mergeCell ref="AE45:AE46"/>
    <mergeCell ref="AF45:AF46"/>
    <mergeCell ref="AG45:AG46"/>
    <mergeCell ref="V45:V46"/>
    <mergeCell ref="W45:W46"/>
    <mergeCell ref="X45:X46"/>
    <mergeCell ref="Y45:Y46"/>
    <mergeCell ref="Z45:Z46"/>
    <mergeCell ref="AA45:AA46"/>
    <mergeCell ref="V47:AB48"/>
    <mergeCell ref="AC47:AC48"/>
    <mergeCell ref="AD47:AG48"/>
    <mergeCell ref="C48:E48"/>
    <mergeCell ref="S48:U48"/>
    <mergeCell ref="C49:E50"/>
    <mergeCell ref="F49:Q50"/>
    <mergeCell ref="S49:U49"/>
    <mergeCell ref="V49:AG50"/>
    <mergeCell ref="S50:U50"/>
    <mergeCell ref="D55:M55"/>
    <mergeCell ref="N55:R55"/>
    <mergeCell ref="S55:W55"/>
    <mergeCell ref="X55:AB55"/>
    <mergeCell ref="AC55:AG55"/>
    <mergeCell ref="D53:M53"/>
    <mergeCell ref="F51:Q52"/>
    <mergeCell ref="S51:U52"/>
    <mergeCell ref="V51:AA52"/>
    <mergeCell ref="AB51:AB52"/>
    <mergeCell ref="AC51:AG52"/>
    <mergeCell ref="N53:R53"/>
    <mergeCell ref="S53:W53"/>
    <mergeCell ref="X53:AB53"/>
    <mergeCell ref="AC53:AG53"/>
    <mergeCell ref="D54:M54"/>
    <mergeCell ref="N54:R54"/>
    <mergeCell ref="S54:W54"/>
    <mergeCell ref="X54:AB54"/>
    <mergeCell ref="AC54:AG54"/>
    <mergeCell ref="AJ9:AJ10"/>
    <mergeCell ref="AC16:AG16"/>
    <mergeCell ref="X16:AB16"/>
    <mergeCell ref="S16:W16"/>
    <mergeCell ref="N16:R16"/>
    <mergeCell ref="B77:C78"/>
    <mergeCell ref="D77:H78"/>
    <mergeCell ref="I77:J78"/>
    <mergeCell ref="K77:N78"/>
    <mergeCell ref="O77:P78"/>
    <mergeCell ref="D74:M74"/>
    <mergeCell ref="N74:R74"/>
    <mergeCell ref="D72:M72"/>
    <mergeCell ref="N72:R72"/>
    <mergeCell ref="D70:M70"/>
    <mergeCell ref="N70:R70"/>
    <mergeCell ref="D68:M68"/>
    <mergeCell ref="N68:R68"/>
    <mergeCell ref="D66:M66"/>
    <mergeCell ref="N66:R66"/>
    <mergeCell ref="D64:M64"/>
    <mergeCell ref="N64:R64"/>
    <mergeCell ref="D62:M62"/>
    <mergeCell ref="N62:R62"/>
    <mergeCell ref="AC18:AG18"/>
    <mergeCell ref="X18:AB18"/>
    <mergeCell ref="S18:W18"/>
    <mergeCell ref="N18:R18"/>
    <mergeCell ref="D18:M18"/>
    <mergeCell ref="D19:M19"/>
    <mergeCell ref="N19:R19"/>
    <mergeCell ref="S19:W19"/>
    <mergeCell ref="X19:AB19"/>
    <mergeCell ref="AC19:AG19"/>
    <mergeCell ref="S22:W22"/>
    <mergeCell ref="X22:AB22"/>
    <mergeCell ref="AC22:AG22"/>
    <mergeCell ref="D23:M23"/>
    <mergeCell ref="N23:R23"/>
    <mergeCell ref="S23:W23"/>
    <mergeCell ref="X23:AB23"/>
    <mergeCell ref="AC23:AG23"/>
    <mergeCell ref="S20:W20"/>
    <mergeCell ref="X20:AB20"/>
    <mergeCell ref="AC20:AG20"/>
    <mergeCell ref="D21:M21"/>
    <mergeCell ref="N21:R21"/>
    <mergeCell ref="S21:W21"/>
    <mergeCell ref="X21:AB21"/>
    <mergeCell ref="AC21:AG21"/>
    <mergeCell ref="D22:M22"/>
    <mergeCell ref="N22:R22"/>
    <mergeCell ref="D20:M20"/>
    <mergeCell ref="N20:R20"/>
    <mergeCell ref="S26:W26"/>
    <mergeCell ref="X26:AB26"/>
    <mergeCell ref="AC26:AG26"/>
    <mergeCell ref="D27:M27"/>
    <mergeCell ref="N27:R27"/>
    <mergeCell ref="S27:W27"/>
    <mergeCell ref="X27:AB27"/>
    <mergeCell ref="AC27:AG27"/>
    <mergeCell ref="S24:W24"/>
    <mergeCell ref="X24:AB24"/>
    <mergeCell ref="AC24:AG24"/>
    <mergeCell ref="D25:M25"/>
    <mergeCell ref="N25:R25"/>
    <mergeCell ref="S25:W25"/>
    <mergeCell ref="X25:AB25"/>
    <mergeCell ref="AC25:AG25"/>
    <mergeCell ref="D26:M26"/>
    <mergeCell ref="N26:R26"/>
    <mergeCell ref="D24:M24"/>
    <mergeCell ref="N24:R24"/>
    <mergeCell ref="S30:W30"/>
    <mergeCell ref="X30:AB30"/>
    <mergeCell ref="AC30:AG30"/>
    <mergeCell ref="D31:M31"/>
    <mergeCell ref="N31:R31"/>
    <mergeCell ref="S31:W31"/>
    <mergeCell ref="X31:AB31"/>
    <mergeCell ref="AC31:AG31"/>
    <mergeCell ref="S28:W28"/>
    <mergeCell ref="X28:AB28"/>
    <mergeCell ref="AC28:AG28"/>
    <mergeCell ref="D29:M29"/>
    <mergeCell ref="N29:R29"/>
    <mergeCell ref="S29:W29"/>
    <mergeCell ref="X29:AB29"/>
    <mergeCell ref="AC29:AG29"/>
    <mergeCell ref="D30:M30"/>
    <mergeCell ref="N30:R30"/>
    <mergeCell ref="D28:M28"/>
    <mergeCell ref="N28:R28"/>
    <mergeCell ref="S34:W34"/>
    <mergeCell ref="X34:AB34"/>
    <mergeCell ref="AC34:AG34"/>
    <mergeCell ref="D35:M35"/>
    <mergeCell ref="N35:R35"/>
    <mergeCell ref="S35:W35"/>
    <mergeCell ref="X35:AB35"/>
    <mergeCell ref="AC35:AG35"/>
    <mergeCell ref="S32:W32"/>
    <mergeCell ref="X32:AB32"/>
    <mergeCell ref="AC32:AG32"/>
    <mergeCell ref="D33:M33"/>
    <mergeCell ref="N33:R33"/>
    <mergeCell ref="S33:W33"/>
    <mergeCell ref="X33:AB33"/>
    <mergeCell ref="AC33:AG33"/>
    <mergeCell ref="D34:M34"/>
    <mergeCell ref="N34:R34"/>
    <mergeCell ref="D32:M32"/>
    <mergeCell ref="N32:R32"/>
    <mergeCell ref="S38:W38"/>
    <mergeCell ref="X38:AB38"/>
    <mergeCell ref="AC38:AG38"/>
    <mergeCell ref="B39:R39"/>
    <mergeCell ref="AC39:AG39"/>
    <mergeCell ref="X39:AB39"/>
    <mergeCell ref="S39:W39"/>
    <mergeCell ref="S36:W36"/>
    <mergeCell ref="X36:AB36"/>
    <mergeCell ref="AC36:AG36"/>
    <mergeCell ref="D37:M37"/>
    <mergeCell ref="N37:R37"/>
    <mergeCell ref="S37:W37"/>
    <mergeCell ref="X37:AB37"/>
    <mergeCell ref="AC37:AG37"/>
    <mergeCell ref="D38:M38"/>
    <mergeCell ref="N38:R38"/>
    <mergeCell ref="D36:M36"/>
    <mergeCell ref="N36:R36"/>
    <mergeCell ref="S58:W58"/>
    <mergeCell ref="X58:AB58"/>
    <mergeCell ref="AC58:AG58"/>
    <mergeCell ref="D59:M59"/>
    <mergeCell ref="N59:R59"/>
    <mergeCell ref="S59:W59"/>
    <mergeCell ref="X59:AB59"/>
    <mergeCell ref="AC59:AG59"/>
    <mergeCell ref="D56:M56"/>
    <mergeCell ref="N56:R56"/>
    <mergeCell ref="S56:W56"/>
    <mergeCell ref="X56:AB56"/>
    <mergeCell ref="AC56:AG56"/>
    <mergeCell ref="D57:M57"/>
    <mergeCell ref="N57:R57"/>
    <mergeCell ref="S57:W57"/>
    <mergeCell ref="X57:AB57"/>
    <mergeCell ref="AC57:AG57"/>
    <mergeCell ref="D58:M58"/>
    <mergeCell ref="N58:R58"/>
    <mergeCell ref="S62:W62"/>
    <mergeCell ref="X62:AB62"/>
    <mergeCell ref="AC62:AG62"/>
    <mergeCell ref="D63:M63"/>
    <mergeCell ref="N63:R63"/>
    <mergeCell ref="S63:W63"/>
    <mergeCell ref="X63:AB63"/>
    <mergeCell ref="AC63:AG63"/>
    <mergeCell ref="S60:W60"/>
    <mergeCell ref="X60:AB60"/>
    <mergeCell ref="AC60:AG60"/>
    <mergeCell ref="D61:M61"/>
    <mergeCell ref="N61:R61"/>
    <mergeCell ref="S61:W61"/>
    <mergeCell ref="X61:AB61"/>
    <mergeCell ref="AC61:AG61"/>
    <mergeCell ref="D60:M60"/>
    <mergeCell ref="N60:R60"/>
    <mergeCell ref="S66:W66"/>
    <mergeCell ref="X66:AB66"/>
    <mergeCell ref="AC66:AG66"/>
    <mergeCell ref="D67:M67"/>
    <mergeCell ref="N67:R67"/>
    <mergeCell ref="S67:W67"/>
    <mergeCell ref="X67:AB67"/>
    <mergeCell ref="AC67:AG67"/>
    <mergeCell ref="S64:W64"/>
    <mergeCell ref="X64:AB64"/>
    <mergeCell ref="AC64:AG64"/>
    <mergeCell ref="D65:M65"/>
    <mergeCell ref="N65:R65"/>
    <mergeCell ref="S65:W65"/>
    <mergeCell ref="X65:AB65"/>
    <mergeCell ref="AC65:AG65"/>
    <mergeCell ref="S70:W70"/>
    <mergeCell ref="X70:AB70"/>
    <mergeCell ref="AC70:AG70"/>
    <mergeCell ref="D71:M71"/>
    <mergeCell ref="N71:R71"/>
    <mergeCell ref="S71:W71"/>
    <mergeCell ref="X71:AB71"/>
    <mergeCell ref="AC71:AG71"/>
    <mergeCell ref="S68:W68"/>
    <mergeCell ref="X68:AB68"/>
    <mergeCell ref="AC68:AG68"/>
    <mergeCell ref="D69:M69"/>
    <mergeCell ref="N69:R69"/>
    <mergeCell ref="S69:W69"/>
    <mergeCell ref="X69:AB69"/>
    <mergeCell ref="AC69:AG69"/>
    <mergeCell ref="S74:W74"/>
    <mergeCell ref="X74:AB74"/>
    <mergeCell ref="AC74:AG74"/>
    <mergeCell ref="D75:M75"/>
    <mergeCell ref="N75:R75"/>
    <mergeCell ref="S75:W75"/>
    <mergeCell ref="X75:AB75"/>
    <mergeCell ref="AC75:AG75"/>
    <mergeCell ref="S72:W72"/>
    <mergeCell ref="X72:AB72"/>
    <mergeCell ref="AC72:AG72"/>
    <mergeCell ref="D73:M73"/>
    <mergeCell ref="N73:R73"/>
    <mergeCell ref="S73:W73"/>
    <mergeCell ref="X73:AB73"/>
    <mergeCell ref="AC73:AG73"/>
    <mergeCell ref="B76:R76"/>
    <mergeCell ref="S76:W76"/>
    <mergeCell ref="X76:AB76"/>
    <mergeCell ref="AC76:AG76"/>
    <mergeCell ref="Q77:U78"/>
    <mergeCell ref="V77:W78"/>
    <mergeCell ref="X77:AA78"/>
    <mergeCell ref="AB77:AC78"/>
    <mergeCell ref="AD77:AG78"/>
  </mergeCells>
  <phoneticPr fontId="1" type="noConversion"/>
  <dataValidations count="1">
    <dataValidation type="list" allowBlank="1" showInputMessage="1" sqref="AK11">
      <formula1>상호명</formula1>
    </dataValidation>
  </dataValidations>
  <printOptions horizontalCentered="1" verticalCentered="1"/>
  <pageMargins left="0.39370078740157483" right="0.39370078740157483" top="0.55118110236220474" bottom="0.55118110236220474" header="0.19685039370078741" footer="0.19685039370078741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3">
    <tabColor theme="1" tint="0.499984740745262"/>
    <pageSetUpPr autoPageBreaks="0"/>
  </sheetPr>
  <dimension ref="B1:L20"/>
  <sheetViews>
    <sheetView workbookViewId="0">
      <selection activeCell="R37" activeCellId="1" sqref="F7 R37"/>
    </sheetView>
  </sheetViews>
  <sheetFormatPr defaultColWidth="9" defaultRowHeight="17.100000000000001" customHeight="1"/>
  <cols>
    <col min="1" max="1" width="0.875" style="1" customWidth="1"/>
    <col min="2" max="2" width="11.125" style="21" bestFit="1" customWidth="1"/>
    <col min="3" max="4" width="9.75" style="1" bestFit="1" customWidth="1"/>
    <col min="5" max="16384" width="9" style="1"/>
  </cols>
  <sheetData>
    <row r="1" spans="2:12" ht="26.1" customHeight="1">
      <c r="B1" s="1"/>
    </row>
    <row r="2" spans="2:12" ht="26.1" customHeight="1">
      <c r="B2" s="1"/>
    </row>
    <row r="3" spans="2:12" ht="6.95" customHeight="1">
      <c r="B3" s="1"/>
    </row>
    <row r="4" spans="2:12" ht="17.100000000000001" customHeight="1">
      <c r="B4" s="14" t="str">
        <f>장비대여내역!B7</f>
        <v>구분</v>
      </c>
      <c r="C4" s="14" t="str">
        <f>장비대여내역!C7</f>
        <v>날짜</v>
      </c>
      <c r="D4" s="14" t="str">
        <f>장비대여내역!C7</f>
        <v>날짜</v>
      </c>
      <c r="E4" s="14" t="str">
        <f>장비대여내역!D7</f>
        <v>거래처</v>
      </c>
    </row>
    <row r="5" spans="2:12" ht="17.100000000000001" customHeight="1">
      <c r="B5" s="14" t="s">
        <v>42</v>
      </c>
      <c r="C5" s="15" t="str">
        <f>"&gt;=" &amp; Sheet1!C7</f>
        <v>&gt;=42461</v>
      </c>
      <c r="D5" s="15" t="str">
        <f>"&lt;=" &amp; Sheet1!C8</f>
        <v>&lt;=42465</v>
      </c>
      <c r="E5" s="14" t="str">
        <f>Sheet1!C9</f>
        <v>비즈폼</v>
      </c>
    </row>
    <row r="6" spans="2:12" ht="17.100000000000001" customHeight="1">
      <c r="B6" s="1"/>
    </row>
    <row r="7" spans="2:12" ht="17.100000000000001" customHeight="1">
      <c r="B7" s="6" t="str">
        <f>장비대여내역!C7</f>
        <v>날짜</v>
      </c>
      <c r="C7" s="6" t="str">
        <f>장비대여내역!E7</f>
        <v>장비명</v>
      </c>
      <c r="D7" s="6" t="str">
        <f>장비대여내역!F7</f>
        <v>대여기간</v>
      </c>
      <c r="E7" s="6" t="str">
        <f>장비대여내역!H7</f>
        <v>매출액</v>
      </c>
      <c r="F7" s="6" t="str">
        <f>장비대여내역!K7</f>
        <v>비고</v>
      </c>
      <c r="G7" s="6"/>
      <c r="H7" s="6"/>
      <c r="I7" s="6"/>
      <c r="J7" s="6"/>
      <c r="K7" s="6"/>
      <c r="L7" s="6"/>
    </row>
    <row r="8" spans="2:12" ht="17.100000000000001" customHeight="1">
      <c r="B8" s="41">
        <v>42461</v>
      </c>
      <c r="C8" s="40" t="s">
        <v>80</v>
      </c>
      <c r="D8" s="42" t="s">
        <v>44</v>
      </c>
      <c r="E8" s="43">
        <v>1000000</v>
      </c>
      <c r="F8" s="40"/>
    </row>
    <row r="9" spans="2:12" ht="17.100000000000001" customHeight="1">
      <c r="B9" s="41">
        <v>42465</v>
      </c>
      <c r="C9" s="40" t="s">
        <v>86</v>
      </c>
      <c r="D9" s="42" t="s">
        <v>147</v>
      </c>
      <c r="E9" s="43">
        <v>650000</v>
      </c>
      <c r="F9" s="40"/>
    </row>
    <row r="10" spans="2:12" ht="17.100000000000001" customHeight="1">
      <c r="B10" s="10"/>
      <c r="C10" s="9"/>
      <c r="D10" s="9"/>
      <c r="E10" s="26"/>
      <c r="F10" s="12"/>
    </row>
    <row r="11" spans="2:12" ht="17.100000000000001" customHeight="1">
      <c r="B11" s="10"/>
      <c r="C11" s="9"/>
      <c r="D11" s="9"/>
      <c r="E11" s="26"/>
      <c r="F11" s="12"/>
    </row>
    <row r="12" spans="2:12" ht="17.100000000000001" customHeight="1">
      <c r="B12" s="10"/>
      <c r="C12" s="9"/>
      <c r="D12" s="9"/>
      <c r="E12" s="26"/>
      <c r="F12" s="12"/>
    </row>
    <row r="13" spans="2:12" ht="17.100000000000001" customHeight="1">
      <c r="B13" s="10"/>
      <c r="C13" s="9"/>
      <c r="D13" s="27"/>
      <c r="E13" s="26"/>
      <c r="F13" s="12"/>
    </row>
    <row r="14" spans="2:12" ht="17.100000000000001" customHeight="1">
      <c r="B14" s="10"/>
      <c r="C14" s="9"/>
      <c r="D14" s="9"/>
      <c r="E14" s="26"/>
      <c r="F14" s="12"/>
    </row>
    <row r="15" spans="2:12" ht="17.100000000000001" customHeight="1">
      <c r="B15" s="10"/>
      <c r="C15" s="9"/>
      <c r="D15" s="9"/>
      <c r="E15" s="26"/>
      <c r="F15" s="12"/>
    </row>
    <row r="16" spans="2:12" ht="17.100000000000001" customHeight="1">
      <c r="B16" s="10"/>
      <c r="C16" s="9"/>
      <c r="D16" s="27"/>
      <c r="E16" s="26"/>
      <c r="F16" s="12"/>
    </row>
    <row r="17" spans="2:6" ht="17.100000000000001" customHeight="1">
      <c r="B17" s="10"/>
      <c r="C17" s="9"/>
      <c r="D17" s="28"/>
      <c r="E17" s="26"/>
      <c r="F17" s="12"/>
    </row>
    <row r="18" spans="2:6" ht="17.100000000000001" customHeight="1">
      <c r="B18" s="10"/>
      <c r="C18" s="9"/>
      <c r="D18" s="28"/>
      <c r="E18" s="26"/>
      <c r="F18" s="12"/>
    </row>
    <row r="19" spans="2:6" ht="17.100000000000001" customHeight="1">
      <c r="B19" s="10"/>
      <c r="C19" s="9"/>
      <c r="D19" s="28"/>
      <c r="E19" s="26"/>
      <c r="F19" s="12"/>
    </row>
    <row r="20" spans="2:6" ht="17.100000000000001" customHeight="1">
      <c r="B20" s="10"/>
      <c r="C20" s="9"/>
      <c r="D20" s="27"/>
      <c r="E20" s="26"/>
      <c r="F20" s="12"/>
    </row>
  </sheetData>
  <sortState ref="B8:F20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">
    <tabColor rgb="FFC00000"/>
  </sheetPr>
  <dimension ref="B1:J13"/>
  <sheetViews>
    <sheetView showGridLines="0" workbookViewId="0">
      <pane ySplit="2" topLeftCell="A3" activePane="bottomLeft" state="frozen"/>
      <selection activeCell="A8" sqref="A8"/>
      <selection pane="bottomLeft" activeCell="J7" sqref="J7"/>
    </sheetView>
  </sheetViews>
  <sheetFormatPr defaultColWidth="9" defaultRowHeight="20.100000000000001" customHeight="1"/>
  <cols>
    <col min="1" max="1" width="0.875" style="3" customWidth="1"/>
    <col min="2" max="2" width="11.125" style="70" customWidth="1"/>
    <col min="3" max="3" width="20.625" style="67" customWidth="1"/>
    <col min="4" max="4" width="11.625" style="67" customWidth="1"/>
    <col min="5" max="5" width="20.625" style="68" customWidth="1"/>
    <col min="6" max="6" width="11.625" style="69" customWidth="1"/>
    <col min="7" max="7" width="11.625" style="67" customWidth="1"/>
    <col min="8" max="8" width="2.625" style="3" customWidth="1"/>
    <col min="9" max="9" width="9" style="3"/>
    <col min="10" max="10" width="12.625" style="3" customWidth="1"/>
    <col min="11" max="16384" width="9" style="3"/>
  </cols>
  <sheetData>
    <row r="1" spans="2:10" ht="38.1" customHeight="1">
      <c r="B1" s="3"/>
      <c r="C1" s="3"/>
      <c r="D1" s="3"/>
      <c r="E1" s="3"/>
      <c r="F1" s="3"/>
      <c r="G1" s="3"/>
    </row>
    <row r="2" spans="2:10" ht="38.1" customHeight="1">
      <c r="B2" s="3"/>
      <c r="C2" s="3"/>
      <c r="D2" s="3"/>
      <c r="E2" s="3"/>
      <c r="F2" s="3"/>
      <c r="G2" s="3"/>
    </row>
    <row r="3" spans="2:10" ht="6.95" customHeight="1">
      <c r="B3" s="3"/>
      <c r="C3" s="3"/>
      <c r="D3" s="3"/>
      <c r="E3" s="3"/>
      <c r="F3" s="3"/>
      <c r="G3" s="3"/>
    </row>
    <row r="4" spans="2:10" ht="20.100000000000001" customHeight="1">
      <c r="B4" s="267" t="str">
        <f>J7 &amp; "년 " &amp; J8 &amp; "월 작업일보"</f>
        <v>2016년 4월 작업일보</v>
      </c>
      <c r="C4" s="268"/>
      <c r="D4" s="268"/>
      <c r="E4" s="268"/>
      <c r="F4" s="268"/>
      <c r="G4" s="268"/>
    </row>
    <row r="5" spans="2:10" ht="20.100000000000001" customHeight="1">
      <c r="B5" s="268"/>
      <c r="C5" s="268"/>
      <c r="D5" s="268"/>
      <c r="E5" s="268"/>
      <c r="F5" s="268"/>
      <c r="G5" s="268"/>
    </row>
    <row r="6" spans="2:10" ht="20.100000000000001" customHeight="1">
      <c r="B6" s="17" t="str">
        <f>"장비명 : " &amp; IF(J9="","전체",J9)</f>
        <v>장비명 : 전체</v>
      </c>
      <c r="C6" s="3"/>
      <c r="D6" s="3"/>
      <c r="E6" s="3"/>
      <c r="F6" s="3"/>
      <c r="G6" s="3"/>
    </row>
    <row r="7" spans="2:10" ht="20.100000000000001" customHeight="1">
      <c r="B7" s="66" t="s">
        <v>0</v>
      </c>
      <c r="C7" s="66" t="s">
        <v>1</v>
      </c>
      <c r="D7" s="66" t="s">
        <v>89</v>
      </c>
      <c r="E7" s="66" t="s">
        <v>103</v>
      </c>
      <c r="F7" s="66" t="s">
        <v>2</v>
      </c>
      <c r="G7" s="66" t="s">
        <v>3</v>
      </c>
      <c r="I7" s="4" t="s">
        <v>4</v>
      </c>
      <c r="J7" s="132">
        <v>2016</v>
      </c>
    </row>
    <row r="8" spans="2:10" ht="20.100000000000001" customHeight="1">
      <c r="B8" s="70">
        <v>42461</v>
      </c>
      <c r="C8" s="67" t="s">
        <v>52</v>
      </c>
      <c r="D8" s="67" t="s">
        <v>44</v>
      </c>
      <c r="E8" s="68" t="s">
        <v>80</v>
      </c>
      <c r="F8" s="69">
        <v>1000000</v>
      </c>
      <c r="I8" s="4" t="s">
        <v>5</v>
      </c>
      <c r="J8" s="132">
        <v>4</v>
      </c>
    </row>
    <row r="9" spans="2:10" ht="20.100000000000001" customHeight="1" thickBot="1">
      <c r="B9" s="70">
        <v>42462</v>
      </c>
      <c r="C9" s="67" t="s">
        <v>54</v>
      </c>
      <c r="D9" s="67" t="s">
        <v>92</v>
      </c>
      <c r="E9" s="68" t="s">
        <v>82</v>
      </c>
      <c r="F9" s="69">
        <v>1500000</v>
      </c>
      <c r="I9" s="5" t="s">
        <v>103</v>
      </c>
      <c r="J9" s="133"/>
    </row>
    <row r="10" spans="2:10" ht="20.100000000000001" customHeight="1">
      <c r="B10" s="70">
        <v>42463</v>
      </c>
      <c r="C10" s="67" t="s">
        <v>56</v>
      </c>
      <c r="D10" s="67" t="s">
        <v>44</v>
      </c>
      <c r="E10" s="68" t="s">
        <v>84</v>
      </c>
      <c r="F10" s="69">
        <v>500000</v>
      </c>
    </row>
    <row r="11" spans="2:10" ht="20.100000000000001" customHeight="1">
      <c r="B11" s="70">
        <v>42464</v>
      </c>
      <c r="C11" s="67" t="s">
        <v>58</v>
      </c>
      <c r="D11" s="67" t="s">
        <v>44</v>
      </c>
      <c r="E11" s="68" t="s">
        <v>86</v>
      </c>
      <c r="F11" s="69">
        <v>650000</v>
      </c>
    </row>
    <row r="12" spans="2:10" ht="20.100000000000001" customHeight="1">
      <c r="B12" s="70">
        <v>42465</v>
      </c>
      <c r="C12" s="67" t="s">
        <v>52</v>
      </c>
      <c r="D12" s="67" t="s">
        <v>44</v>
      </c>
      <c r="E12" s="68" t="s">
        <v>86</v>
      </c>
      <c r="F12" s="69">
        <v>650000</v>
      </c>
    </row>
    <row r="13" spans="2:10" ht="20.100000000000001" customHeight="1">
      <c r="E13" s="68" t="s">
        <v>24</v>
      </c>
      <c r="F13" s="69">
        <v>4300000</v>
      </c>
    </row>
  </sheetData>
  <sheetProtection sheet="1" objects="1" scenarios="1" selectLockedCells="1"/>
  <mergeCells count="1">
    <mergeCell ref="B4:G5"/>
  </mergeCells>
  <phoneticPr fontId="1" type="noConversion"/>
  <conditionalFormatting sqref="B8:G1048576">
    <cfRule type="expression" dxfId="7" priority="8">
      <formula>$E8="합계"</formula>
    </cfRule>
    <cfRule type="expression" dxfId="6" priority="9">
      <formula>$B8&lt;&gt;""</formula>
    </cfRule>
  </conditionalFormatting>
  <dataValidations count="3">
    <dataValidation type="custom" allowBlank="1" showInputMessage="1" showErrorMessage="1" errorTitle="기준년도 오류" error="기준년도는 숫자 4자리만 입력 가능합니다." sqref="J7">
      <formula1>AND(TYPE(J7)=1,LEN(J7)=4)</formula1>
    </dataValidation>
    <dataValidation type="custom" allowBlank="1" showInputMessage="1" showErrorMessage="1" errorTitle="기준월 오류" error="기준월은 1~12사이의 숫자만 입력 가능합니다." sqref="J8">
      <formula1>AND(J8&gt;=1,J8&lt;=12)</formula1>
    </dataValidation>
    <dataValidation type="list" allowBlank="1" showInputMessage="1" sqref="J9">
      <formula1>장비명</formula1>
    </dataValidation>
  </dataValidations>
  <printOptions horizontalCentered="1"/>
  <pageMargins left="0.39370078740157483" right="0.39370078740157483" top="0.70866141732283472" bottom="0.70866141732283472" header="0.39370078740157483" footer="0.39370078740157483"/>
  <pageSetup paperSize="9" orientation="portrait" r:id="rId1"/>
  <headerFooter>
    <oddFooter>&amp;C&amp;"-,굵게"&amp;10&amp;P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7">
    <tabColor theme="1" tint="0.499984740745262"/>
    <pageSetUpPr autoPageBreaks="0"/>
  </sheetPr>
  <dimension ref="B1:G15"/>
  <sheetViews>
    <sheetView workbookViewId="0">
      <selection activeCell="R37" activeCellId="1" sqref="F7 R37"/>
    </sheetView>
  </sheetViews>
  <sheetFormatPr defaultColWidth="9" defaultRowHeight="17.100000000000001" customHeight="1"/>
  <cols>
    <col min="1" max="1" width="0.875" style="1" customWidth="1"/>
    <col min="2" max="2" width="11.125" style="1" bestFit="1" customWidth="1"/>
    <col min="3" max="4" width="9.75" style="1" bestFit="1" customWidth="1"/>
    <col min="5" max="6" width="9" style="1"/>
    <col min="7" max="7" width="11.875" style="1" bestFit="1" customWidth="1"/>
    <col min="8" max="16384" width="9" style="1"/>
  </cols>
  <sheetData>
    <row r="1" spans="2:7" ht="26.1" customHeight="1"/>
    <row r="2" spans="2:7" ht="26.1" customHeight="1"/>
    <row r="3" spans="2:7" ht="17.100000000000001" customHeight="1">
      <c r="B3" s="14" t="str">
        <f>장비대여내역!B7</f>
        <v>구분</v>
      </c>
      <c r="C3" s="14" t="str">
        <f>장비대여내역!C7</f>
        <v>날짜</v>
      </c>
      <c r="D3" s="14" t="str">
        <f>장비대여내역!C7</f>
        <v>날짜</v>
      </c>
      <c r="E3" s="14" t="str">
        <f>장비대여내역!E7</f>
        <v>장비명</v>
      </c>
    </row>
    <row r="4" spans="2:7" ht="17.100000000000001" customHeight="1">
      <c r="B4" s="14" t="s">
        <v>23</v>
      </c>
      <c r="C4" s="15" t="str">
        <f>"&gt;=" &amp; DATE(작업일보!J7,작업일보!J8,1)</f>
        <v>&gt;=42461</v>
      </c>
      <c r="D4" s="15" t="str">
        <f>"&lt;=" &amp; DATE(작업일보!J7,작업일보!J8+1,1)-1</f>
        <v>&lt;=42490</v>
      </c>
      <c r="E4" s="16" t="str">
        <f>"*" &amp; 작업일보!J9 &amp; "*"</f>
        <v>**</v>
      </c>
    </row>
    <row r="7" spans="2:7" ht="17.100000000000001" customHeight="1">
      <c r="B7" s="1" t="str">
        <f>장비대여내역!C7</f>
        <v>날짜</v>
      </c>
      <c r="C7" s="1" t="str">
        <f>장비대여내역!D7</f>
        <v>거래처</v>
      </c>
      <c r="D7" s="1" t="str">
        <f>장비대여내역!F7</f>
        <v>대여기간</v>
      </c>
      <c r="E7" s="1" t="str">
        <f>장비대여내역!E7</f>
        <v>장비명</v>
      </c>
      <c r="F7" s="1" t="str">
        <f>장비대여내역!H7</f>
        <v>매출액</v>
      </c>
      <c r="G7" s="1" t="str">
        <f>장비대여내역!K7</f>
        <v>비고</v>
      </c>
    </row>
    <row r="8" spans="2:7" ht="17.100000000000001" customHeight="1">
      <c r="B8" s="41">
        <v>42461</v>
      </c>
      <c r="C8" s="40" t="s">
        <v>52</v>
      </c>
      <c r="D8" s="42" t="s">
        <v>44</v>
      </c>
      <c r="E8" s="40" t="s">
        <v>80</v>
      </c>
      <c r="F8" s="43">
        <v>1000000</v>
      </c>
      <c r="G8" s="40"/>
    </row>
    <row r="9" spans="2:7" ht="17.100000000000001" customHeight="1">
      <c r="B9" s="41">
        <v>42462</v>
      </c>
      <c r="C9" s="40" t="s">
        <v>54</v>
      </c>
      <c r="D9" s="42" t="s">
        <v>93</v>
      </c>
      <c r="E9" s="40" t="s">
        <v>82</v>
      </c>
      <c r="F9" s="43">
        <v>1500000</v>
      </c>
      <c r="G9" s="40"/>
    </row>
    <row r="10" spans="2:7" ht="17.100000000000001" customHeight="1">
      <c r="B10" s="41">
        <v>42463</v>
      </c>
      <c r="C10" s="40" t="s">
        <v>56</v>
      </c>
      <c r="D10" s="42" t="s">
        <v>44</v>
      </c>
      <c r="E10" s="40" t="s">
        <v>84</v>
      </c>
      <c r="F10" s="43">
        <v>500000</v>
      </c>
      <c r="G10" s="40"/>
    </row>
    <row r="11" spans="2:7" ht="17.100000000000001" customHeight="1">
      <c r="B11" s="41">
        <v>42464</v>
      </c>
      <c r="C11" s="40" t="s">
        <v>58</v>
      </c>
      <c r="D11" s="42" t="s">
        <v>44</v>
      </c>
      <c r="E11" s="40" t="s">
        <v>86</v>
      </c>
      <c r="F11" s="43">
        <v>650000</v>
      </c>
      <c r="G11" s="40"/>
    </row>
    <row r="12" spans="2:7" ht="17.100000000000001" customHeight="1">
      <c r="B12" s="41">
        <v>42465</v>
      </c>
      <c r="C12" s="40" t="s">
        <v>52</v>
      </c>
      <c r="D12" s="42" t="s">
        <v>147</v>
      </c>
      <c r="E12" s="40" t="s">
        <v>86</v>
      </c>
      <c r="F12" s="43">
        <v>650000</v>
      </c>
      <c r="G12" s="40"/>
    </row>
    <row r="13" spans="2:7" ht="17.100000000000001" customHeight="1">
      <c r="B13" s="10"/>
      <c r="C13" s="11"/>
      <c r="D13" s="9"/>
      <c r="E13" s="26"/>
      <c r="F13" s="9"/>
      <c r="G13" s="12"/>
    </row>
    <row r="14" spans="2:7" ht="17.100000000000001" customHeight="1">
      <c r="B14" s="10"/>
      <c r="C14" s="11"/>
      <c r="D14" s="9"/>
      <c r="E14" s="26"/>
      <c r="F14" s="9"/>
      <c r="G14" s="12"/>
    </row>
    <row r="15" spans="2:7" ht="17.100000000000001" customHeight="1">
      <c r="B15" s="10"/>
      <c r="C15" s="11"/>
      <c r="D15" s="9"/>
      <c r="E15" s="22"/>
      <c r="F15" s="9"/>
      <c r="G15" s="12"/>
    </row>
  </sheetData>
  <sortState ref="B8:G15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6">
    <tabColor rgb="FFC00000"/>
  </sheetPr>
  <dimension ref="B1:N14"/>
  <sheetViews>
    <sheetView showGridLines="0" workbookViewId="0">
      <pane ySplit="2" topLeftCell="A3" activePane="bottomLeft" state="frozen"/>
      <selection activeCell="A8" sqref="A8"/>
      <selection pane="bottomLeft" activeCell="N7" sqref="N7"/>
    </sheetView>
  </sheetViews>
  <sheetFormatPr defaultColWidth="9" defaultRowHeight="20.100000000000001" customHeight="1"/>
  <cols>
    <col min="1" max="1" width="0.875" style="3" customWidth="1"/>
    <col min="2" max="2" width="6.625" style="71" customWidth="1"/>
    <col min="3" max="3" width="11.125" style="70" customWidth="1"/>
    <col min="4" max="4" width="20.625" style="67" customWidth="1"/>
    <col min="5" max="5" width="11.125" style="67" customWidth="1"/>
    <col min="6" max="6" width="20.625" style="68" customWidth="1"/>
    <col min="7" max="10" width="11.125" style="69" customWidth="1"/>
    <col min="11" max="11" width="12.625" style="67" customWidth="1"/>
    <col min="12" max="12" width="2.625" style="3" customWidth="1"/>
    <col min="13" max="13" width="9" style="3"/>
    <col min="14" max="14" width="18.125" style="3" bestFit="1" customWidth="1"/>
    <col min="15" max="16384" width="9" style="3"/>
  </cols>
  <sheetData>
    <row r="1" spans="2:14" ht="38.1" customHeight="1">
      <c r="B1" s="3"/>
      <c r="C1" s="3"/>
      <c r="D1" s="3"/>
      <c r="E1" s="3"/>
      <c r="F1" s="3"/>
      <c r="G1" s="3"/>
      <c r="H1" s="3"/>
      <c r="I1" s="3"/>
      <c r="J1" s="3"/>
      <c r="K1" s="3"/>
    </row>
    <row r="2" spans="2:14" ht="38.1" customHeight="1">
      <c r="B2" s="3"/>
      <c r="C2" s="3"/>
      <c r="D2" s="3"/>
      <c r="E2" s="3"/>
      <c r="F2" s="3"/>
      <c r="G2" s="3"/>
      <c r="H2" s="3"/>
      <c r="I2" s="3"/>
      <c r="J2" s="3"/>
      <c r="K2" s="3"/>
    </row>
    <row r="3" spans="2:14" ht="6.95" customHeight="1">
      <c r="B3" s="3"/>
      <c r="C3" s="3"/>
      <c r="D3" s="3"/>
      <c r="E3" s="3"/>
      <c r="F3" s="3"/>
      <c r="G3" s="3"/>
      <c r="H3" s="3"/>
      <c r="I3" s="3"/>
      <c r="J3" s="3"/>
      <c r="K3" s="3"/>
    </row>
    <row r="4" spans="2:14" ht="20.100000000000001" customHeight="1">
      <c r="B4" s="267" t="str">
        <f>IF(N9="","거 래 처 원 장","(" &amp; N9 &amp; ") 거 래 처 원 장")</f>
        <v>거 래 처 원 장</v>
      </c>
      <c r="C4" s="267"/>
      <c r="D4" s="268"/>
      <c r="E4" s="268"/>
      <c r="F4" s="268"/>
      <c r="G4" s="268"/>
      <c r="H4" s="268"/>
      <c r="I4" s="268"/>
      <c r="J4" s="268"/>
      <c r="K4" s="268"/>
    </row>
    <row r="5" spans="2:14" ht="20.100000000000001" customHeight="1">
      <c r="B5" s="268"/>
      <c r="C5" s="268"/>
      <c r="D5" s="268"/>
      <c r="E5" s="268"/>
      <c r="F5" s="268"/>
      <c r="G5" s="268"/>
      <c r="H5" s="268"/>
      <c r="I5" s="268"/>
      <c r="J5" s="268"/>
      <c r="K5" s="268"/>
    </row>
    <row r="6" spans="2:14" ht="20.100000000000001" customHeight="1">
      <c r="B6" s="17" t="str">
        <f>"기준년/월 : " &amp; N7 &amp; "년 " &amp; N8 &amp; "월"</f>
        <v>기준년/월 : 2016년 4월</v>
      </c>
      <c r="C6" s="17"/>
      <c r="D6" s="3"/>
      <c r="E6" s="3"/>
      <c r="F6" s="3"/>
      <c r="G6" s="3"/>
      <c r="H6" s="3"/>
      <c r="I6" s="3"/>
      <c r="J6" s="3"/>
      <c r="K6" s="3"/>
    </row>
    <row r="7" spans="2:14" ht="20.100000000000001" customHeight="1">
      <c r="B7" s="66" t="s">
        <v>26</v>
      </c>
      <c r="C7" s="66" t="s">
        <v>27</v>
      </c>
      <c r="D7" s="66" t="s">
        <v>104</v>
      </c>
      <c r="E7" s="66" t="s">
        <v>105</v>
      </c>
      <c r="F7" s="66" t="s">
        <v>103</v>
      </c>
      <c r="G7" s="66" t="s">
        <v>28</v>
      </c>
      <c r="H7" s="66" t="s">
        <v>16</v>
      </c>
      <c r="I7" s="66" t="s">
        <v>50</v>
      </c>
      <c r="J7" s="66" t="s">
        <v>51</v>
      </c>
      <c r="K7" s="66" t="s">
        <v>3</v>
      </c>
      <c r="M7" s="4" t="s">
        <v>4</v>
      </c>
      <c r="N7" s="132">
        <v>2016</v>
      </c>
    </row>
    <row r="8" spans="2:14" ht="20.100000000000001" customHeight="1">
      <c r="B8" s="71" t="s">
        <v>17</v>
      </c>
      <c r="C8" s="70">
        <v>42461</v>
      </c>
      <c r="D8" s="67" t="s">
        <v>52</v>
      </c>
      <c r="E8" s="67" t="s">
        <v>44</v>
      </c>
      <c r="F8" s="68" t="s">
        <v>80</v>
      </c>
      <c r="H8" s="69">
        <v>1000000</v>
      </c>
      <c r="J8" s="69">
        <v>1000000</v>
      </c>
      <c r="M8" s="4" t="s">
        <v>5</v>
      </c>
      <c r="N8" s="132">
        <v>4</v>
      </c>
    </row>
    <row r="9" spans="2:14" ht="20.100000000000001" customHeight="1" thickBot="1">
      <c r="B9" s="71" t="s">
        <v>17</v>
      </c>
      <c r="C9" s="70">
        <v>42462</v>
      </c>
      <c r="D9" s="67" t="s">
        <v>54</v>
      </c>
      <c r="E9" s="67" t="s">
        <v>92</v>
      </c>
      <c r="F9" s="68" t="s">
        <v>82</v>
      </c>
      <c r="H9" s="69">
        <v>1500000</v>
      </c>
      <c r="M9" s="5" t="s">
        <v>25</v>
      </c>
      <c r="N9" s="133"/>
    </row>
    <row r="10" spans="2:14" ht="20.100000000000001" customHeight="1">
      <c r="B10" s="71" t="s">
        <v>17</v>
      </c>
      <c r="C10" s="70">
        <v>42463</v>
      </c>
      <c r="D10" s="67" t="s">
        <v>56</v>
      </c>
      <c r="E10" s="67" t="s">
        <v>44</v>
      </c>
      <c r="F10" s="68" t="s">
        <v>84</v>
      </c>
      <c r="H10" s="69">
        <v>500000</v>
      </c>
      <c r="J10" s="69">
        <v>500000</v>
      </c>
    </row>
    <row r="11" spans="2:14" ht="20.100000000000001" customHeight="1">
      <c r="B11" s="71" t="s">
        <v>17</v>
      </c>
      <c r="C11" s="70">
        <v>42464</v>
      </c>
      <c r="D11" s="67" t="s">
        <v>58</v>
      </c>
      <c r="E11" s="67" t="s">
        <v>44</v>
      </c>
      <c r="F11" s="68" t="s">
        <v>86</v>
      </c>
      <c r="H11" s="69">
        <v>650000</v>
      </c>
    </row>
    <row r="12" spans="2:14" ht="20.100000000000001" customHeight="1">
      <c r="B12" s="71" t="s">
        <v>43</v>
      </c>
      <c r="C12" s="70">
        <v>42465</v>
      </c>
      <c r="D12" s="67" t="s">
        <v>90</v>
      </c>
      <c r="E12" s="67" t="s">
        <v>45</v>
      </c>
      <c r="F12" s="68" t="s">
        <v>94</v>
      </c>
      <c r="G12" s="69">
        <v>700000</v>
      </c>
      <c r="I12" s="69">
        <v>500000</v>
      </c>
    </row>
    <row r="13" spans="2:14" ht="20.100000000000001" customHeight="1">
      <c r="B13" s="71" t="s">
        <v>17</v>
      </c>
      <c r="C13" s="70">
        <v>42465</v>
      </c>
      <c r="D13" s="67" t="s">
        <v>52</v>
      </c>
      <c r="E13" s="67" t="s">
        <v>44</v>
      </c>
      <c r="F13" s="68" t="s">
        <v>86</v>
      </c>
      <c r="H13" s="69">
        <v>650000</v>
      </c>
      <c r="J13" s="69">
        <v>650000</v>
      </c>
    </row>
    <row r="14" spans="2:14" ht="20.100000000000001" customHeight="1">
      <c r="F14" s="68" t="s">
        <v>24</v>
      </c>
      <c r="G14" s="69">
        <v>700000</v>
      </c>
      <c r="H14" s="69">
        <v>4300000</v>
      </c>
      <c r="I14" s="69">
        <v>500000</v>
      </c>
      <c r="J14" s="69">
        <v>2150000</v>
      </c>
    </row>
  </sheetData>
  <sheetProtection sheet="1" objects="1" scenarios="1" selectLockedCells="1"/>
  <mergeCells count="1">
    <mergeCell ref="B4:K5"/>
  </mergeCells>
  <phoneticPr fontId="1" type="noConversion"/>
  <conditionalFormatting sqref="B8:K1048576">
    <cfRule type="expression" dxfId="5" priority="10">
      <formula>$F8="합계"</formula>
    </cfRule>
    <cfRule type="expression" dxfId="4" priority="11">
      <formula>$B8&lt;&gt;""</formula>
    </cfRule>
  </conditionalFormatting>
  <dataValidations count="3">
    <dataValidation type="custom" allowBlank="1" showInputMessage="1" showErrorMessage="1" errorTitle="기준월 오류" error="기준월은 1~12사이의 숫자만 입력 가능합니다." sqref="N8">
      <formula1>AND(N8&gt;=1,N8&lt;=12)</formula1>
    </dataValidation>
    <dataValidation type="custom" allowBlank="1" showInputMessage="1" showErrorMessage="1" errorTitle="기준년도 오류" error="기준년도는 숫자 4자리만 입력 가능합니다." sqref="N7">
      <formula1>AND(TYPE(N7)=1,LEN(N7)=4)</formula1>
    </dataValidation>
    <dataValidation type="list" allowBlank="1" showInputMessage="1" sqref="N9">
      <formula1>상호명</formula1>
    </dataValidation>
  </dataValidations>
  <printOptions horizontalCentered="1"/>
  <pageMargins left="0.39370078740157483" right="0.39370078740157483" top="0.55118110236220474" bottom="0.55118110236220474" header="0.39370078740157483" footer="0.39370078740157483"/>
  <pageSetup paperSize="9" orientation="landscape" r:id="rId1"/>
  <headerFooter>
    <oddFooter>&amp;C&amp;"-,굵게"&amp;10&amp;P /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>
    <tabColor theme="1" tint="0.499984740745262"/>
    <pageSetUpPr autoPageBreaks="0"/>
  </sheetPr>
  <dimension ref="A1:K32"/>
  <sheetViews>
    <sheetView workbookViewId="0">
      <selection activeCell="R37" activeCellId="1" sqref="F7 R37"/>
    </sheetView>
  </sheetViews>
  <sheetFormatPr defaultColWidth="9" defaultRowHeight="17.100000000000001" customHeight="1"/>
  <cols>
    <col min="1" max="1" width="0.875" style="1" customWidth="1"/>
    <col min="2" max="2" width="9.75" style="1" bestFit="1" customWidth="1"/>
    <col min="3" max="3" width="11.125" style="21" bestFit="1" customWidth="1"/>
    <col min="4" max="16384" width="9" style="1"/>
  </cols>
  <sheetData>
    <row r="1" spans="1:11" ht="26.1" customHeight="1">
      <c r="A1" s="23"/>
      <c r="B1" s="14" t="str">
        <f>장비대여내역!C7</f>
        <v>날짜</v>
      </c>
      <c r="C1" s="14" t="str">
        <f>장비대여내역!C7</f>
        <v>날짜</v>
      </c>
      <c r="D1" s="14" t="str">
        <f>장비대여내역!D7</f>
        <v>거래처</v>
      </c>
      <c r="E1" s="24"/>
    </row>
    <row r="2" spans="1:11" ht="26.1" customHeight="1">
      <c r="A2" s="23"/>
      <c r="B2" s="15" t="str">
        <f>"&gt;=" &amp; DATE(거래처원장!N7,거래처원장!N8,1)</f>
        <v>&gt;=42461</v>
      </c>
      <c r="C2" s="15" t="str">
        <f>"&lt;=" &amp; DATE(거래처원장!N7,거래처원장!N8+1,1)-1</f>
        <v>&lt;=42490</v>
      </c>
      <c r="D2" s="14" t="str">
        <f>"*" &amp; 거래처원장!N9 &amp; "*"</f>
        <v>**</v>
      </c>
      <c r="E2" s="24"/>
    </row>
    <row r="3" spans="1:11" ht="17.100000000000001" customHeight="1">
      <c r="A3" s="23"/>
      <c r="C3" s="1"/>
      <c r="E3" s="24"/>
    </row>
    <row r="4" spans="1:11" ht="17.100000000000001" customHeight="1">
      <c r="A4" s="23"/>
      <c r="B4" s="25"/>
      <c r="C4" s="25"/>
      <c r="D4" s="24"/>
      <c r="E4" s="24"/>
    </row>
    <row r="5" spans="1:11" ht="17.100000000000001" customHeight="1">
      <c r="A5" s="23"/>
      <c r="B5" s="25"/>
      <c r="C5" s="25"/>
      <c r="D5" s="24"/>
      <c r="E5" s="24"/>
    </row>
    <row r="6" spans="1:11" ht="17.100000000000001" customHeight="1">
      <c r="C6" s="1"/>
    </row>
    <row r="7" spans="1:11" ht="17.100000000000001" customHeight="1">
      <c r="B7" s="1" t="str">
        <f>장비대여내역!B7</f>
        <v>구분</v>
      </c>
      <c r="C7" s="1" t="str">
        <f>장비대여내역!C7</f>
        <v>날짜</v>
      </c>
      <c r="D7" s="1" t="str">
        <f>장비대여내역!D7</f>
        <v>거래처</v>
      </c>
      <c r="E7" s="1" t="str">
        <f>장비대여내역!F7</f>
        <v>대여기간</v>
      </c>
      <c r="F7" s="1" t="str">
        <f>장비대여내역!E7</f>
        <v>장비명</v>
      </c>
      <c r="G7" s="1" t="str">
        <f>장비대여내역!G7</f>
        <v>매입액</v>
      </c>
      <c r="H7" s="1" t="str">
        <f>장비대여내역!H7</f>
        <v>매출액</v>
      </c>
      <c r="I7" s="1" t="str">
        <f>장비대여내역!I7</f>
        <v>지급액</v>
      </c>
      <c r="J7" s="1" t="str">
        <f>장비대여내역!J7</f>
        <v>수금액</v>
      </c>
      <c r="K7" s="1" t="str">
        <f>장비대여내역!K7</f>
        <v>비고</v>
      </c>
    </row>
    <row r="8" spans="1:11" ht="17.100000000000001" customHeight="1">
      <c r="B8" s="40" t="s">
        <v>17</v>
      </c>
      <c r="C8" s="41">
        <v>42461</v>
      </c>
      <c r="D8" s="40" t="s">
        <v>52</v>
      </c>
      <c r="E8" s="42" t="s">
        <v>44</v>
      </c>
      <c r="F8" s="40" t="s">
        <v>80</v>
      </c>
      <c r="G8" s="43"/>
      <c r="H8" s="43">
        <v>1000000</v>
      </c>
      <c r="I8" s="43"/>
      <c r="J8" s="43">
        <v>1000000</v>
      </c>
      <c r="K8" s="40"/>
    </row>
    <row r="9" spans="1:11" ht="17.100000000000001" customHeight="1">
      <c r="B9" s="40" t="s">
        <v>17</v>
      </c>
      <c r="C9" s="41">
        <v>42462</v>
      </c>
      <c r="D9" s="40" t="s">
        <v>54</v>
      </c>
      <c r="E9" s="42" t="s">
        <v>93</v>
      </c>
      <c r="F9" s="40" t="s">
        <v>82</v>
      </c>
      <c r="G9" s="43"/>
      <c r="H9" s="43">
        <v>1500000</v>
      </c>
      <c r="I9" s="43"/>
      <c r="J9" s="43"/>
      <c r="K9" s="40"/>
    </row>
    <row r="10" spans="1:11" ht="17.100000000000001" customHeight="1">
      <c r="B10" s="40" t="s">
        <v>17</v>
      </c>
      <c r="C10" s="41">
        <v>42463</v>
      </c>
      <c r="D10" s="40" t="s">
        <v>56</v>
      </c>
      <c r="E10" s="42" t="s">
        <v>44</v>
      </c>
      <c r="F10" s="40" t="s">
        <v>84</v>
      </c>
      <c r="G10" s="43"/>
      <c r="H10" s="43">
        <v>500000</v>
      </c>
      <c r="I10" s="43"/>
      <c r="J10" s="43">
        <v>500000</v>
      </c>
      <c r="K10" s="40"/>
    </row>
    <row r="11" spans="1:11" ht="17.100000000000001" customHeight="1">
      <c r="B11" s="40" t="s">
        <v>17</v>
      </c>
      <c r="C11" s="41">
        <v>42464</v>
      </c>
      <c r="D11" s="40" t="s">
        <v>58</v>
      </c>
      <c r="E11" s="42" t="s">
        <v>44</v>
      </c>
      <c r="F11" s="40" t="s">
        <v>86</v>
      </c>
      <c r="G11" s="43"/>
      <c r="H11" s="43">
        <v>650000</v>
      </c>
      <c r="I11" s="43"/>
      <c r="J11" s="43"/>
      <c r="K11" s="40"/>
    </row>
    <row r="12" spans="1:11" ht="17.100000000000001" customHeight="1">
      <c r="B12" s="40" t="s">
        <v>43</v>
      </c>
      <c r="C12" s="41">
        <v>42465</v>
      </c>
      <c r="D12" s="40" t="s">
        <v>91</v>
      </c>
      <c r="E12" s="42" t="s">
        <v>46</v>
      </c>
      <c r="F12" s="40" t="s">
        <v>95</v>
      </c>
      <c r="G12" s="43">
        <v>700000</v>
      </c>
      <c r="H12" s="43"/>
      <c r="I12" s="43">
        <v>500000</v>
      </c>
      <c r="J12" s="43"/>
      <c r="K12" s="40"/>
    </row>
    <row r="13" spans="1:11" ht="17.100000000000001" customHeight="1">
      <c r="B13" s="40" t="s">
        <v>17</v>
      </c>
      <c r="C13" s="41">
        <v>42465</v>
      </c>
      <c r="D13" s="40" t="s">
        <v>52</v>
      </c>
      <c r="E13" s="42" t="s">
        <v>147</v>
      </c>
      <c r="F13" s="40" t="s">
        <v>86</v>
      </c>
      <c r="G13" s="43"/>
      <c r="H13" s="43">
        <v>650000</v>
      </c>
      <c r="I13" s="43"/>
      <c r="J13" s="43">
        <v>650000</v>
      </c>
      <c r="K13" s="40"/>
    </row>
    <row r="14" spans="1:11" ht="17.100000000000001" customHeight="1">
      <c r="B14" s="9"/>
      <c r="C14" s="10"/>
      <c r="D14" s="11"/>
      <c r="E14" s="9"/>
      <c r="F14" s="26"/>
      <c r="G14" s="28"/>
      <c r="H14" s="12"/>
      <c r="I14" s="12"/>
      <c r="J14" s="12"/>
    </row>
    <row r="15" spans="1:11" ht="17.100000000000001" customHeight="1">
      <c r="B15" s="9"/>
      <c r="C15" s="10"/>
      <c r="D15" s="11"/>
      <c r="E15" s="9"/>
      <c r="F15" s="26"/>
      <c r="G15" s="9"/>
      <c r="H15" s="12"/>
      <c r="I15" s="12"/>
      <c r="J15" s="12"/>
    </row>
    <row r="16" spans="1:11" ht="17.100000000000001" customHeight="1">
      <c r="B16" s="9"/>
      <c r="C16" s="10"/>
      <c r="D16" s="11"/>
      <c r="E16" s="9"/>
      <c r="F16" s="26"/>
      <c r="G16" s="27"/>
      <c r="H16" s="12"/>
      <c r="I16" s="12"/>
      <c r="J16" s="12"/>
    </row>
    <row r="17" spans="2:10" ht="17.100000000000001" customHeight="1">
      <c r="B17" s="9"/>
      <c r="C17" s="10"/>
      <c r="D17" s="11"/>
      <c r="E17" s="9"/>
      <c r="F17" s="26"/>
      <c r="G17" s="28"/>
      <c r="H17" s="12"/>
      <c r="I17" s="12"/>
      <c r="J17" s="12"/>
    </row>
    <row r="18" spans="2:10" ht="17.100000000000001" customHeight="1">
      <c r="B18" s="9"/>
      <c r="C18" s="10"/>
      <c r="D18" s="11"/>
      <c r="E18" s="9"/>
      <c r="F18" s="26"/>
      <c r="G18" s="28"/>
      <c r="H18" s="12"/>
      <c r="I18" s="12"/>
      <c r="J18" s="12"/>
    </row>
    <row r="19" spans="2:10" ht="17.100000000000001" customHeight="1">
      <c r="B19" s="9"/>
      <c r="C19" s="10"/>
      <c r="D19" s="11"/>
      <c r="E19" s="9"/>
      <c r="F19" s="26"/>
      <c r="G19" s="28"/>
      <c r="H19" s="12"/>
      <c r="I19" s="12"/>
      <c r="J19" s="12"/>
    </row>
    <row r="20" spans="2:10" ht="17.100000000000001" customHeight="1">
      <c r="B20" s="9"/>
      <c r="C20" s="10"/>
      <c r="D20" s="11"/>
      <c r="E20" s="9"/>
      <c r="F20" s="26"/>
      <c r="G20" s="30"/>
      <c r="H20" s="12"/>
      <c r="I20" s="12"/>
      <c r="J20" s="12"/>
    </row>
    <row r="21" spans="2:10" ht="17.100000000000001" customHeight="1">
      <c r="B21" s="9"/>
      <c r="C21" s="10"/>
      <c r="D21" s="11"/>
      <c r="E21" s="9"/>
      <c r="F21" s="26"/>
      <c r="G21" s="30"/>
      <c r="H21" s="12"/>
      <c r="I21" s="12"/>
      <c r="J21" s="12"/>
    </row>
    <row r="22" spans="2:10" ht="17.100000000000001" customHeight="1">
      <c r="B22" s="9"/>
      <c r="C22" s="10"/>
      <c r="D22" s="11"/>
      <c r="E22" s="9"/>
      <c r="F22" s="26"/>
      <c r="G22" s="30"/>
      <c r="H22" s="12"/>
      <c r="I22" s="12"/>
      <c r="J22" s="12"/>
    </row>
    <row r="23" spans="2:10" ht="17.100000000000001" customHeight="1">
      <c r="B23" s="9"/>
      <c r="C23" s="10"/>
      <c r="D23" s="11"/>
      <c r="E23" s="9"/>
      <c r="F23" s="26"/>
      <c r="G23" s="30"/>
      <c r="H23" s="12"/>
      <c r="I23" s="12"/>
      <c r="J23" s="12"/>
    </row>
    <row r="24" spans="2:10" ht="17.100000000000001" customHeight="1">
      <c r="B24" s="9"/>
      <c r="C24" s="10"/>
      <c r="D24" s="11"/>
      <c r="E24" s="9"/>
      <c r="F24" s="26"/>
      <c r="G24" s="30"/>
      <c r="H24" s="12"/>
      <c r="I24" s="12"/>
      <c r="J24" s="12"/>
    </row>
    <row r="25" spans="2:10" ht="17.100000000000001" customHeight="1">
      <c r="B25" s="9"/>
      <c r="C25" s="10"/>
      <c r="D25" s="11"/>
      <c r="E25" s="9"/>
      <c r="F25" s="26"/>
      <c r="G25" s="9"/>
      <c r="H25" s="12"/>
      <c r="I25" s="12"/>
      <c r="J25" s="12"/>
    </row>
    <row r="26" spans="2:10" ht="17.100000000000001" customHeight="1">
      <c r="B26" s="9"/>
      <c r="C26" s="10"/>
      <c r="D26" s="11"/>
      <c r="E26" s="9"/>
      <c r="F26" s="26"/>
      <c r="G26" s="30"/>
      <c r="H26" s="12"/>
      <c r="I26" s="12"/>
      <c r="J26" s="12"/>
    </row>
    <row r="27" spans="2:10" ht="17.100000000000001" customHeight="1">
      <c r="B27" s="9"/>
      <c r="C27" s="10"/>
      <c r="D27" s="11"/>
      <c r="E27" s="9"/>
      <c r="F27" s="26"/>
      <c r="G27" s="30"/>
      <c r="H27" s="12"/>
      <c r="I27" s="12"/>
      <c r="J27" s="12"/>
    </row>
    <row r="28" spans="2:10" ht="17.100000000000001" customHeight="1">
      <c r="B28" s="9"/>
      <c r="C28" s="10"/>
      <c r="D28" s="11"/>
      <c r="E28" s="9"/>
      <c r="F28" s="26"/>
      <c r="G28" s="30"/>
      <c r="H28" s="12"/>
      <c r="I28" s="12"/>
      <c r="J28" s="12"/>
    </row>
    <row r="29" spans="2:10" ht="17.100000000000001" customHeight="1">
      <c r="B29" s="9"/>
      <c r="C29" s="10"/>
      <c r="D29" s="11"/>
      <c r="E29" s="9"/>
      <c r="F29" s="26"/>
      <c r="G29" s="29"/>
      <c r="H29" s="12"/>
      <c r="I29" s="12"/>
      <c r="J29" s="12"/>
    </row>
    <row r="30" spans="2:10" ht="17.100000000000001" customHeight="1">
      <c r="B30" s="9"/>
      <c r="C30" s="10"/>
      <c r="D30" s="11"/>
      <c r="E30" s="9"/>
      <c r="F30" s="26"/>
      <c r="G30" s="27"/>
      <c r="H30" s="12"/>
      <c r="I30" s="12"/>
      <c r="J30" s="12"/>
    </row>
    <row r="31" spans="2:10" ht="17.100000000000001" customHeight="1">
      <c r="B31" s="9"/>
      <c r="C31" s="10"/>
      <c r="D31" s="11"/>
      <c r="E31" s="9"/>
      <c r="F31" s="26"/>
      <c r="G31" s="28"/>
      <c r="H31" s="12"/>
      <c r="I31" s="12"/>
      <c r="J31" s="12"/>
    </row>
    <row r="32" spans="2:10" ht="17.100000000000001" customHeight="1">
      <c r="B32" s="9"/>
      <c r="C32" s="10"/>
      <c r="D32" s="11"/>
      <c r="E32" s="9"/>
      <c r="F32" s="26"/>
      <c r="G32" s="9"/>
      <c r="H32" s="12"/>
      <c r="I32" s="12"/>
      <c r="J32" s="12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8">
    <tabColor rgb="FFC00000"/>
  </sheetPr>
  <dimension ref="B1:I12"/>
  <sheetViews>
    <sheetView showGridLines="0" workbookViewId="0">
      <pane ySplit="2" topLeftCell="A3" activePane="bottomLeft" state="frozen"/>
      <selection activeCell="A8" sqref="A8"/>
      <selection pane="bottomLeft" activeCell="I7" sqref="I7"/>
    </sheetView>
  </sheetViews>
  <sheetFormatPr defaultColWidth="9" defaultRowHeight="20.100000000000001" customHeight="1"/>
  <cols>
    <col min="1" max="1" width="0.875" style="3" customWidth="1"/>
    <col min="2" max="2" width="11.625" style="70" customWidth="1"/>
    <col min="3" max="3" width="15.625" style="70" customWidth="1"/>
    <col min="4" max="4" width="35.625" style="72" customWidth="1"/>
    <col min="5" max="5" width="11.625" style="69" customWidth="1"/>
    <col min="6" max="6" width="11.625" style="67" customWidth="1"/>
    <col min="7" max="7" width="2.625" style="3" customWidth="1"/>
    <col min="8" max="8" width="9" style="3"/>
    <col min="9" max="9" width="12.625" style="3" customWidth="1"/>
    <col min="10" max="16384" width="9" style="3"/>
  </cols>
  <sheetData>
    <row r="1" spans="2:9" ht="38.1" customHeight="1">
      <c r="B1" s="3"/>
      <c r="C1" s="3"/>
      <c r="D1" s="3"/>
      <c r="E1" s="3"/>
      <c r="F1" s="3"/>
    </row>
    <row r="2" spans="2:9" ht="38.1" customHeight="1">
      <c r="B2" s="3"/>
      <c r="C2" s="3"/>
      <c r="D2" s="3"/>
      <c r="E2" s="3"/>
      <c r="F2" s="3"/>
    </row>
    <row r="3" spans="2:9" ht="6.95" customHeight="1">
      <c r="B3" s="3"/>
      <c r="C3" s="3"/>
      <c r="D3" s="3"/>
      <c r="E3" s="3"/>
      <c r="F3" s="3"/>
    </row>
    <row r="4" spans="2:9" ht="20.100000000000001" customHeight="1">
      <c r="B4" s="267" t="str">
        <f>I7 &amp; "년 " &amp; I8 &amp; "월 경비사용 내역서"</f>
        <v>2016년 4월 경비사용 내역서</v>
      </c>
      <c r="C4" s="267"/>
      <c r="D4" s="268"/>
      <c r="E4" s="268"/>
      <c r="F4" s="268"/>
    </row>
    <row r="5" spans="2:9" ht="20.100000000000001" customHeight="1">
      <c r="B5" s="268"/>
      <c r="C5" s="268"/>
      <c r="D5" s="268"/>
      <c r="E5" s="268"/>
      <c r="F5" s="268"/>
    </row>
    <row r="6" spans="2:9" ht="20.100000000000001" customHeight="1">
      <c r="B6" s="17" t="str">
        <f>"장비번호 : " &amp; IF(I9="","전체",I9)</f>
        <v>장비번호 : 전체</v>
      </c>
      <c r="C6" s="17"/>
      <c r="D6" s="3"/>
      <c r="E6" s="3"/>
      <c r="F6" s="3"/>
    </row>
    <row r="7" spans="2:9" ht="20.100000000000001" customHeight="1">
      <c r="B7" s="66" t="s">
        <v>0</v>
      </c>
      <c r="C7" s="66" t="s">
        <v>106</v>
      </c>
      <c r="D7" s="66" t="s">
        <v>29</v>
      </c>
      <c r="E7" s="66" t="s">
        <v>2</v>
      </c>
      <c r="F7" s="66" t="s">
        <v>3</v>
      </c>
      <c r="H7" s="4" t="s">
        <v>4</v>
      </c>
      <c r="I7" s="132">
        <v>2016</v>
      </c>
    </row>
    <row r="8" spans="2:9" ht="20.100000000000001" customHeight="1">
      <c r="B8" s="70">
        <v>42461</v>
      </c>
      <c r="C8" s="70" t="s">
        <v>80</v>
      </c>
      <c r="D8" s="72" t="s">
        <v>96</v>
      </c>
      <c r="E8" s="69">
        <v>80000</v>
      </c>
      <c r="H8" s="4" t="s">
        <v>5</v>
      </c>
      <c r="I8" s="132">
        <v>4</v>
      </c>
    </row>
    <row r="9" spans="2:9" ht="20.100000000000001" customHeight="1" thickBot="1">
      <c r="B9" s="70">
        <v>42462</v>
      </c>
      <c r="C9" s="70" t="s">
        <v>82</v>
      </c>
      <c r="D9" s="72" t="s">
        <v>99</v>
      </c>
      <c r="E9" s="69">
        <v>350000</v>
      </c>
      <c r="H9" s="5" t="s">
        <v>103</v>
      </c>
      <c r="I9" s="133"/>
    </row>
    <row r="10" spans="2:9" ht="20.100000000000001" customHeight="1">
      <c r="B10" s="70">
        <v>42463</v>
      </c>
      <c r="C10" s="70" t="s">
        <v>84</v>
      </c>
      <c r="D10" s="72" t="s">
        <v>97</v>
      </c>
      <c r="E10" s="69">
        <v>227000</v>
      </c>
    </row>
    <row r="11" spans="2:9" ht="20.100000000000001" customHeight="1">
      <c r="B11" s="70">
        <v>42464</v>
      </c>
      <c r="C11" s="70" t="s">
        <v>86</v>
      </c>
      <c r="D11" s="72" t="s">
        <v>101</v>
      </c>
      <c r="E11" s="69">
        <v>50000</v>
      </c>
    </row>
    <row r="12" spans="2:9" ht="20.100000000000001" customHeight="1">
      <c r="D12" s="72" t="s">
        <v>24</v>
      </c>
      <c r="E12" s="69">
        <v>707000</v>
      </c>
    </row>
  </sheetData>
  <sheetProtection sheet="1" objects="1" scenarios="1" selectLockedCells="1"/>
  <mergeCells count="1">
    <mergeCell ref="B4:F5"/>
  </mergeCells>
  <phoneticPr fontId="1" type="noConversion"/>
  <conditionalFormatting sqref="B8:F1048576">
    <cfRule type="expression" dxfId="3" priority="1">
      <formula>$D8="합계"</formula>
    </cfRule>
    <cfRule type="expression" dxfId="2" priority="7">
      <formula>$B8&lt;&gt;""</formula>
    </cfRule>
  </conditionalFormatting>
  <dataValidations count="3">
    <dataValidation type="custom" allowBlank="1" showInputMessage="1" showErrorMessage="1" errorTitle="기준월 오류" error="기준월은 1~12사이의 숫자만 입력 가능합니다." sqref="I8">
      <formula1>AND(I8&gt;=1,I8&lt;=12)</formula1>
    </dataValidation>
    <dataValidation type="custom" allowBlank="1" showInputMessage="1" showErrorMessage="1" errorTitle="기준년도 오류" error="기준년도는 숫자 4자리만 입력 가능합니다." sqref="I7">
      <formula1>AND(TYPE(I7)=1,LEN(I7)=4)</formula1>
    </dataValidation>
    <dataValidation type="list" allowBlank="1" showInputMessage="1" sqref="I9">
      <formula1>장비명</formula1>
    </dataValidation>
  </dataValidations>
  <printOptions horizontalCentered="1"/>
  <pageMargins left="0.39370078740157483" right="0.39370078740157483" top="0.70866141732283472" bottom="0.70866141732283472" header="0.39370078740157483" footer="0.39370078740157483"/>
  <pageSetup paperSize="9" orientation="portrait" r:id="rId1"/>
  <headerFooter>
    <oddFooter>&amp;C&amp;"-,굵게"&amp;10&amp;P /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0">
    <tabColor theme="1" tint="0.499984740745262"/>
    <pageSetUpPr autoPageBreaks="0"/>
  </sheetPr>
  <dimension ref="B1:F11"/>
  <sheetViews>
    <sheetView workbookViewId="0">
      <selection activeCell="R37" activeCellId="1" sqref="F7 R37"/>
    </sheetView>
  </sheetViews>
  <sheetFormatPr defaultColWidth="9" defaultRowHeight="17.100000000000001" customHeight="1"/>
  <cols>
    <col min="1" max="1" width="0.875" style="1" customWidth="1"/>
    <col min="2" max="2" width="11.125" style="21" bestFit="1" customWidth="1"/>
    <col min="3" max="3" width="9.75" style="1" bestFit="1" customWidth="1"/>
    <col min="4" max="16384" width="9" style="1"/>
  </cols>
  <sheetData>
    <row r="1" spans="2:6" ht="26.1" customHeight="1">
      <c r="B1" s="1"/>
    </row>
    <row r="2" spans="2:6" ht="26.1" customHeight="1">
      <c r="B2" s="1"/>
    </row>
    <row r="3" spans="2:6" ht="17.100000000000001" customHeight="1">
      <c r="B3" s="14" t="str">
        <f>경비사용!B7</f>
        <v>날짜</v>
      </c>
      <c r="C3" s="14" t="str">
        <f>경비사용!B7</f>
        <v>날짜</v>
      </c>
      <c r="D3" s="14" t="str">
        <f>경비사용!C7</f>
        <v>장비명</v>
      </c>
    </row>
    <row r="4" spans="2:6" ht="17.100000000000001" customHeight="1">
      <c r="B4" s="14" t="str">
        <f>"&gt;=" &amp; DATE(사용내역서!I7,사용내역서!I8,1)</f>
        <v>&gt;=42461</v>
      </c>
      <c r="C4" s="14" t="str">
        <f>"&lt;=" &amp; DATE(사용내역서!I7,사용내역서!I8+1,1)-1</f>
        <v>&lt;=42490</v>
      </c>
      <c r="D4" s="14" t="str">
        <f>"*" &amp; 사용내역서!I9 &amp; "*"</f>
        <v>**</v>
      </c>
    </row>
    <row r="5" spans="2:6" ht="17.100000000000001" customHeight="1">
      <c r="B5" s="1"/>
    </row>
    <row r="6" spans="2:6" ht="17.100000000000001" customHeight="1">
      <c r="B6" s="1"/>
    </row>
    <row r="7" spans="2:6" ht="17.100000000000001" customHeight="1">
      <c r="B7" s="1" t="str">
        <f>경비사용!B7</f>
        <v>날짜</v>
      </c>
      <c r="C7" s="1" t="str">
        <f>경비사용!C7</f>
        <v>장비명</v>
      </c>
      <c r="D7" s="1" t="str">
        <f>경비사용!D7</f>
        <v>내역</v>
      </c>
      <c r="E7" s="1" t="str">
        <f>경비사용!E7</f>
        <v>금액</v>
      </c>
      <c r="F7" s="1" t="str">
        <f>경비사용!F7</f>
        <v>비고</v>
      </c>
    </row>
    <row r="8" spans="2:6" ht="17.100000000000001" customHeight="1">
      <c r="B8" s="62">
        <v>42461</v>
      </c>
      <c r="C8" s="63" t="s">
        <v>80</v>
      </c>
      <c r="D8" s="64" t="s">
        <v>47</v>
      </c>
      <c r="E8" s="65">
        <v>80000</v>
      </c>
      <c r="F8" s="63"/>
    </row>
    <row r="9" spans="2:6" ht="17.100000000000001" customHeight="1">
      <c r="B9" s="62">
        <v>42462</v>
      </c>
      <c r="C9" s="63" t="s">
        <v>82</v>
      </c>
      <c r="D9" s="64" t="s">
        <v>100</v>
      </c>
      <c r="E9" s="65">
        <v>350000</v>
      </c>
      <c r="F9" s="63"/>
    </row>
    <row r="10" spans="2:6" ht="17.100000000000001" customHeight="1">
      <c r="B10" s="62">
        <v>42463</v>
      </c>
      <c r="C10" s="63" t="s">
        <v>84</v>
      </c>
      <c r="D10" s="64" t="s">
        <v>98</v>
      </c>
      <c r="E10" s="65">
        <v>227000</v>
      </c>
      <c r="F10" s="63"/>
    </row>
    <row r="11" spans="2:6" ht="17.100000000000001" customHeight="1">
      <c r="B11" s="62">
        <v>42464</v>
      </c>
      <c r="C11" s="63" t="s">
        <v>86</v>
      </c>
      <c r="D11" s="64" t="s">
        <v>102</v>
      </c>
      <c r="E11" s="65">
        <v>50000</v>
      </c>
      <c r="F11" s="63"/>
    </row>
  </sheetData>
  <sortState ref="B8:F11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1">
    <tabColor rgb="FFC00000"/>
  </sheetPr>
  <dimension ref="B1:G13"/>
  <sheetViews>
    <sheetView showGridLines="0" workbookViewId="0">
      <pane ySplit="2" topLeftCell="A3" activePane="bottomLeft" state="frozen"/>
      <selection activeCell="A8" sqref="A8"/>
      <selection pane="bottomLeft" activeCell="G8" sqref="G8"/>
    </sheetView>
  </sheetViews>
  <sheetFormatPr defaultColWidth="9" defaultRowHeight="17.100000000000001" customHeight="1"/>
  <cols>
    <col min="1" max="1" width="0.875" style="3" customWidth="1"/>
    <col min="2" max="2" width="28.625" style="72" customWidth="1"/>
    <col min="3" max="4" width="16.625" style="73" customWidth="1"/>
    <col min="5" max="5" width="16.625" style="74" customWidth="1"/>
    <col min="6" max="6" width="2.625" style="3" customWidth="1"/>
    <col min="7" max="7" width="12.625" style="3" customWidth="1"/>
    <col min="8" max="16384" width="9" style="3"/>
  </cols>
  <sheetData>
    <row r="1" spans="2:7" ht="38.1" customHeight="1">
      <c r="B1" s="3"/>
      <c r="C1" s="3"/>
      <c r="D1" s="3"/>
      <c r="E1" s="3"/>
    </row>
    <row r="2" spans="2:7" ht="38.1" customHeight="1">
      <c r="B2" s="3"/>
      <c r="C2" s="3"/>
      <c r="D2" s="3"/>
      <c r="E2" s="3"/>
    </row>
    <row r="3" spans="2:7" ht="6.95" customHeight="1">
      <c r="B3" s="3"/>
      <c r="C3" s="3"/>
      <c r="D3" s="3"/>
      <c r="E3" s="3"/>
    </row>
    <row r="4" spans="2:7" ht="17.100000000000001" customHeight="1">
      <c r="B4" s="269" t="s">
        <v>30</v>
      </c>
      <c r="C4" s="269"/>
      <c r="D4" s="269"/>
      <c r="E4" s="269"/>
    </row>
    <row r="5" spans="2:7" ht="17.100000000000001" customHeight="1">
      <c r="B5" s="269"/>
      <c r="C5" s="269"/>
      <c r="D5" s="269"/>
      <c r="E5" s="269"/>
    </row>
    <row r="6" spans="2:7" ht="17.100000000000001" customHeight="1">
      <c r="B6" s="17" t="str">
        <f>"기준일자 : " &amp; TEXT(G8,"yyyy년 m월 d일")</f>
        <v>기준일자 : 2016년 4월 5일</v>
      </c>
      <c r="C6" s="3"/>
      <c r="D6" s="3"/>
      <c r="E6" s="18" t="s">
        <v>35</v>
      </c>
    </row>
    <row r="7" spans="2:7" ht="17.100000000000001" customHeight="1">
      <c r="B7" s="66" t="s">
        <v>31</v>
      </c>
      <c r="C7" s="66" t="s">
        <v>32</v>
      </c>
      <c r="D7" s="66" t="s">
        <v>33</v>
      </c>
      <c r="E7" s="66" t="s">
        <v>34</v>
      </c>
      <c r="G7" s="13" t="s">
        <v>36</v>
      </c>
    </row>
    <row r="8" spans="2:7" ht="17.100000000000001" customHeight="1" thickBot="1">
      <c r="B8" s="72" t="s">
        <v>58</v>
      </c>
      <c r="C8" s="73">
        <v>650000</v>
      </c>
      <c r="D8" s="73">
        <v>0</v>
      </c>
      <c r="E8" s="74">
        <v>650000</v>
      </c>
      <c r="G8" s="131">
        <v>42465</v>
      </c>
    </row>
    <row r="9" spans="2:7" ht="17.100000000000001" customHeight="1">
      <c r="B9" s="72" t="s">
        <v>56</v>
      </c>
      <c r="C9" s="73">
        <v>0</v>
      </c>
      <c r="D9" s="73">
        <v>0</v>
      </c>
      <c r="E9" s="74">
        <v>0</v>
      </c>
    </row>
    <row r="10" spans="2:7" ht="17.100000000000001" customHeight="1">
      <c r="B10" s="72" t="s">
        <v>52</v>
      </c>
      <c r="C10" s="73">
        <v>0</v>
      </c>
      <c r="D10" s="73">
        <v>0</v>
      </c>
      <c r="E10" s="74">
        <v>0</v>
      </c>
    </row>
    <row r="11" spans="2:7" ht="17.100000000000001" customHeight="1">
      <c r="B11" s="72" t="s">
        <v>54</v>
      </c>
      <c r="C11" s="73">
        <v>1500000</v>
      </c>
      <c r="D11" s="73">
        <v>0</v>
      </c>
      <c r="E11" s="74">
        <v>1500000</v>
      </c>
    </row>
    <row r="12" spans="2:7" ht="17.100000000000001" customHeight="1">
      <c r="B12" s="72" t="s">
        <v>90</v>
      </c>
      <c r="C12" s="73">
        <v>0</v>
      </c>
      <c r="D12" s="73">
        <v>200000</v>
      </c>
      <c r="E12" s="74">
        <v>-200000</v>
      </c>
    </row>
    <row r="13" spans="2:7" ht="17.100000000000001" customHeight="1">
      <c r="B13" s="72" t="s">
        <v>24</v>
      </c>
      <c r="C13" s="73">
        <v>2150000</v>
      </c>
      <c r="D13" s="73">
        <v>200000</v>
      </c>
      <c r="E13" s="74">
        <v>1950000</v>
      </c>
    </row>
  </sheetData>
  <sheetProtection sheet="1" objects="1" scenarios="1" selectLockedCells="1"/>
  <mergeCells count="1">
    <mergeCell ref="B4:E5"/>
  </mergeCells>
  <phoneticPr fontId="1" type="noConversion"/>
  <conditionalFormatting sqref="B8:E1048576">
    <cfRule type="expression" dxfId="1" priority="1">
      <formula>$B8="합계"</formula>
    </cfRule>
    <cfRule type="expression" dxfId="0" priority="2">
      <formula>$B8&lt;&gt;""</formula>
    </cfRule>
  </conditionalFormatting>
  <printOptions horizontalCentered="1"/>
  <pageMargins left="0.70866141732283472" right="0.70866141732283472" top="0.78740157480314965" bottom="0.78740157480314965" header="0.39370078740157483" footer="0.39370078740157483"/>
  <pageSetup paperSize="9" orientation="portrait" r:id="rId1"/>
  <headerFooter>
    <oddFooter>&amp;C&amp;"-,굵게"&amp;10&amp;P /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2">
    <tabColor theme="1" tint="0.499984740745262"/>
    <pageSetUpPr autoPageBreaks="0"/>
  </sheetPr>
  <dimension ref="A1:N179"/>
  <sheetViews>
    <sheetView workbookViewId="0">
      <selection activeCell="R37" activeCellId="1" sqref="F7 R37"/>
    </sheetView>
  </sheetViews>
  <sheetFormatPr defaultColWidth="9" defaultRowHeight="17.100000000000001" customHeight="1"/>
  <cols>
    <col min="1" max="1" width="0.875" style="1" customWidth="1"/>
    <col min="2" max="2" width="9.75" style="1" bestFit="1" customWidth="1"/>
    <col min="3" max="16384" width="9" style="1"/>
  </cols>
  <sheetData>
    <row r="1" spans="1:14" ht="26.1" customHeight="1"/>
    <row r="2" spans="1:14" ht="26.1" customHeight="1"/>
    <row r="3" spans="1:14" ht="6.95" customHeight="1"/>
    <row r="4" spans="1:14" ht="17.100000000000001" customHeight="1">
      <c r="B4" s="14" t="str">
        <f>장비대여내역!C7</f>
        <v>날짜</v>
      </c>
    </row>
    <row r="5" spans="1:14" ht="17.100000000000001" customHeight="1">
      <c r="B5" s="15" t="str">
        <f>"&lt;=" &amp; 거래처미수금미지급금!G8</f>
        <v>&lt;=42465</v>
      </c>
    </row>
    <row r="7" spans="1:14" ht="17.100000000000001" customHeight="1">
      <c r="B7" s="6" t="str">
        <f>장비대여내역!D7</f>
        <v>거래처</v>
      </c>
      <c r="E7" s="6" t="str">
        <f>장비대여내역!B7</f>
        <v>구분</v>
      </c>
      <c r="F7" s="6" t="str">
        <f>장비대여내역!C7</f>
        <v>날짜</v>
      </c>
      <c r="G7" s="6" t="str">
        <f>장비대여내역!D7</f>
        <v>거래처</v>
      </c>
      <c r="H7" s="6" t="str">
        <f>장비대여내역!F7</f>
        <v>대여기간</v>
      </c>
      <c r="I7" s="6" t="str">
        <f>장비대여내역!E7</f>
        <v>장비명</v>
      </c>
      <c r="J7" s="6" t="str">
        <f>장비대여내역!G7</f>
        <v>매입액</v>
      </c>
      <c r="K7" s="6" t="str">
        <f>장비대여내역!H7</f>
        <v>매출액</v>
      </c>
      <c r="L7" s="6" t="str">
        <f>장비대여내역!I7</f>
        <v>지급액</v>
      </c>
      <c r="M7" s="6" t="str">
        <f>장비대여내역!J7</f>
        <v>수금액</v>
      </c>
      <c r="N7" s="6" t="str">
        <f>장비대여내역!K7</f>
        <v>비고</v>
      </c>
    </row>
    <row r="8" spans="1:14" ht="17.100000000000001" customHeight="1">
      <c r="A8" s="75"/>
      <c r="B8" s="40" t="s">
        <v>58</v>
      </c>
      <c r="C8" s="75"/>
      <c r="D8" s="75"/>
      <c r="E8" s="40" t="s">
        <v>17</v>
      </c>
      <c r="F8" s="41">
        <v>42461</v>
      </c>
      <c r="G8" s="40" t="s">
        <v>52</v>
      </c>
      <c r="H8" s="42" t="s">
        <v>44</v>
      </c>
      <c r="I8" s="40" t="s">
        <v>80</v>
      </c>
      <c r="J8" s="43"/>
      <c r="K8" s="43">
        <v>1000000</v>
      </c>
      <c r="L8" s="43"/>
      <c r="M8" s="43">
        <v>1000000</v>
      </c>
      <c r="N8" s="40"/>
    </row>
    <row r="9" spans="1:14" ht="17.100000000000001" customHeight="1">
      <c r="A9" s="75"/>
      <c r="B9" s="40" t="s">
        <v>56</v>
      </c>
      <c r="C9" s="75"/>
      <c r="D9" s="75"/>
      <c r="E9" s="40" t="s">
        <v>17</v>
      </c>
      <c r="F9" s="41">
        <v>42462</v>
      </c>
      <c r="G9" s="40" t="s">
        <v>54</v>
      </c>
      <c r="H9" s="42" t="s">
        <v>93</v>
      </c>
      <c r="I9" s="40" t="s">
        <v>82</v>
      </c>
      <c r="J9" s="43"/>
      <c r="K9" s="43">
        <v>1500000</v>
      </c>
      <c r="L9" s="43"/>
      <c r="M9" s="43"/>
      <c r="N9" s="40"/>
    </row>
    <row r="10" spans="1:14" ht="17.100000000000001" customHeight="1">
      <c r="A10" s="75"/>
      <c r="B10" s="40" t="s">
        <v>52</v>
      </c>
      <c r="C10" s="75"/>
      <c r="D10" s="75"/>
      <c r="E10" s="40" t="s">
        <v>17</v>
      </c>
      <c r="F10" s="41">
        <v>42463</v>
      </c>
      <c r="G10" s="40" t="s">
        <v>56</v>
      </c>
      <c r="H10" s="42" t="s">
        <v>44</v>
      </c>
      <c r="I10" s="40" t="s">
        <v>84</v>
      </c>
      <c r="J10" s="43"/>
      <c r="K10" s="43">
        <v>500000</v>
      </c>
      <c r="L10" s="43"/>
      <c r="M10" s="43">
        <v>500000</v>
      </c>
      <c r="N10" s="40"/>
    </row>
    <row r="11" spans="1:14" ht="17.100000000000001" customHeight="1">
      <c r="A11" s="75"/>
      <c r="B11" s="40" t="s">
        <v>54</v>
      </c>
      <c r="C11" s="75"/>
      <c r="D11" s="75"/>
      <c r="E11" s="40" t="s">
        <v>17</v>
      </c>
      <c r="F11" s="41">
        <v>42464</v>
      </c>
      <c r="G11" s="40" t="s">
        <v>58</v>
      </c>
      <c r="H11" s="42" t="s">
        <v>44</v>
      </c>
      <c r="I11" s="40" t="s">
        <v>86</v>
      </c>
      <c r="J11" s="43"/>
      <c r="K11" s="43">
        <v>650000</v>
      </c>
      <c r="L11" s="43"/>
      <c r="M11" s="43"/>
      <c r="N11" s="40"/>
    </row>
    <row r="12" spans="1:14" ht="17.100000000000001" customHeight="1">
      <c r="A12" s="75"/>
      <c r="B12" s="40" t="s">
        <v>91</v>
      </c>
      <c r="C12" s="75"/>
      <c r="D12" s="75"/>
      <c r="E12" s="40" t="s">
        <v>43</v>
      </c>
      <c r="F12" s="41">
        <v>42465</v>
      </c>
      <c r="G12" s="40" t="s">
        <v>91</v>
      </c>
      <c r="H12" s="42" t="s">
        <v>46</v>
      </c>
      <c r="I12" s="40" t="s">
        <v>95</v>
      </c>
      <c r="J12" s="43">
        <v>700000</v>
      </c>
      <c r="K12" s="43"/>
      <c r="L12" s="43">
        <v>500000</v>
      </c>
      <c r="M12" s="43"/>
      <c r="N12" s="40"/>
    </row>
    <row r="13" spans="1:14" ht="17.100000000000001" customHeight="1">
      <c r="A13" s="75"/>
      <c r="B13" s="76"/>
      <c r="C13" s="75"/>
      <c r="D13" s="75"/>
      <c r="E13" s="40" t="s">
        <v>17</v>
      </c>
      <c r="F13" s="41">
        <v>42465</v>
      </c>
      <c r="G13" s="40" t="s">
        <v>52</v>
      </c>
      <c r="H13" s="42" t="s">
        <v>147</v>
      </c>
      <c r="I13" s="40" t="s">
        <v>86</v>
      </c>
      <c r="J13" s="43"/>
      <c r="K13" s="43">
        <v>650000</v>
      </c>
      <c r="L13" s="43"/>
      <c r="M13" s="43">
        <v>650000</v>
      </c>
      <c r="N13" s="40"/>
    </row>
    <row r="14" spans="1:14" ht="17.100000000000001" customHeight="1">
      <c r="A14" s="75"/>
      <c r="B14" s="81"/>
      <c r="C14" s="75"/>
      <c r="D14" s="75"/>
      <c r="E14" s="77"/>
      <c r="F14" s="78"/>
      <c r="G14" s="76"/>
      <c r="H14" s="79"/>
      <c r="I14" s="77"/>
      <c r="J14" s="80"/>
      <c r="K14" s="80"/>
      <c r="L14" s="80"/>
      <c r="M14" s="80"/>
      <c r="N14" s="77"/>
    </row>
    <row r="15" spans="1:14" ht="17.100000000000001" customHeight="1">
      <c r="A15" s="75"/>
      <c r="B15" s="76"/>
      <c r="C15" s="75"/>
      <c r="D15" s="75"/>
      <c r="E15" s="77"/>
      <c r="F15" s="78"/>
      <c r="G15" s="76"/>
      <c r="H15" s="79"/>
      <c r="I15" s="77"/>
      <c r="J15" s="80"/>
      <c r="K15" s="80"/>
      <c r="L15" s="80"/>
      <c r="M15" s="80"/>
      <c r="N15" s="77"/>
    </row>
    <row r="16" spans="1:14" ht="17.100000000000001" customHeight="1">
      <c r="A16" s="75"/>
      <c r="B16" s="76"/>
      <c r="C16" s="75"/>
      <c r="D16" s="75"/>
      <c r="E16" s="77"/>
      <c r="F16" s="78"/>
      <c r="G16" s="76"/>
      <c r="H16" s="79"/>
      <c r="I16" s="77"/>
      <c r="J16" s="80"/>
      <c r="K16" s="80"/>
      <c r="L16" s="80"/>
      <c r="M16" s="80"/>
      <c r="N16" s="77"/>
    </row>
    <row r="17" spans="1:14" ht="17.100000000000001" customHeight="1">
      <c r="A17" s="75"/>
      <c r="B17" s="76"/>
      <c r="C17" s="75"/>
      <c r="D17" s="75"/>
      <c r="E17" s="77"/>
      <c r="F17" s="78"/>
      <c r="G17" s="76"/>
      <c r="H17" s="79"/>
      <c r="I17" s="77"/>
      <c r="J17" s="80"/>
      <c r="K17" s="80"/>
      <c r="L17" s="80"/>
      <c r="M17" s="80"/>
      <c r="N17" s="77"/>
    </row>
    <row r="18" spans="1:14" ht="17.100000000000001" customHeight="1">
      <c r="A18" s="75"/>
      <c r="B18" s="76"/>
      <c r="C18" s="75"/>
      <c r="D18" s="75"/>
      <c r="E18" s="77"/>
      <c r="F18" s="78"/>
      <c r="G18" s="76"/>
      <c r="H18" s="79"/>
      <c r="I18" s="77"/>
      <c r="J18" s="80"/>
      <c r="K18" s="80"/>
      <c r="L18" s="80"/>
      <c r="M18" s="80"/>
      <c r="N18" s="77"/>
    </row>
    <row r="19" spans="1:14" ht="17.100000000000001" customHeight="1">
      <c r="A19" s="75"/>
      <c r="B19" s="76"/>
      <c r="C19" s="75"/>
      <c r="D19" s="75"/>
      <c r="E19" s="77"/>
      <c r="F19" s="78"/>
      <c r="G19" s="76"/>
      <c r="H19" s="79"/>
      <c r="I19" s="77"/>
      <c r="J19" s="80"/>
      <c r="K19" s="80"/>
      <c r="L19" s="80"/>
      <c r="M19" s="80"/>
      <c r="N19" s="77"/>
    </row>
    <row r="20" spans="1:14" ht="17.100000000000001" customHeight="1">
      <c r="A20" s="75"/>
      <c r="B20" s="76"/>
      <c r="C20" s="75"/>
      <c r="D20" s="75"/>
      <c r="E20" s="77"/>
      <c r="F20" s="78"/>
      <c r="G20" s="81"/>
      <c r="H20" s="79"/>
      <c r="I20" s="82"/>
      <c r="J20" s="80"/>
      <c r="K20" s="80"/>
      <c r="L20" s="80"/>
      <c r="M20" s="80"/>
      <c r="N20" s="77"/>
    </row>
    <row r="21" spans="1:14" ht="17.100000000000001" customHeight="1">
      <c r="A21" s="75"/>
      <c r="B21" s="76"/>
      <c r="C21" s="75"/>
      <c r="D21" s="75"/>
      <c r="E21" s="77"/>
      <c r="F21" s="78"/>
      <c r="G21" s="83"/>
      <c r="H21" s="79"/>
      <c r="I21" s="84"/>
      <c r="J21" s="80"/>
      <c r="K21" s="80"/>
      <c r="L21" s="80"/>
      <c r="M21" s="80"/>
      <c r="N21" s="77"/>
    </row>
    <row r="22" spans="1:14" ht="17.100000000000001" customHeight="1">
      <c r="A22" s="75"/>
      <c r="B22" s="76"/>
      <c r="C22" s="75"/>
      <c r="D22" s="75"/>
      <c r="E22" s="77"/>
      <c r="F22" s="78"/>
      <c r="G22" s="76"/>
      <c r="H22" s="79"/>
      <c r="I22" s="77"/>
      <c r="J22" s="80"/>
      <c r="K22" s="80"/>
      <c r="L22" s="80"/>
      <c r="M22" s="80"/>
      <c r="N22" s="77"/>
    </row>
    <row r="23" spans="1:14" ht="17.100000000000001" customHeight="1">
      <c r="A23" s="75"/>
      <c r="B23" s="76"/>
      <c r="C23" s="75"/>
      <c r="D23" s="75"/>
      <c r="E23" s="77"/>
      <c r="F23" s="78"/>
      <c r="G23" s="76"/>
      <c r="H23" s="79"/>
      <c r="I23" s="77"/>
      <c r="J23" s="80"/>
      <c r="K23" s="80"/>
      <c r="L23" s="80"/>
      <c r="M23" s="80"/>
      <c r="N23" s="77"/>
    </row>
    <row r="24" spans="1:14" ht="17.100000000000001" customHeight="1">
      <c r="A24" s="75"/>
      <c r="B24" s="76"/>
      <c r="C24" s="75"/>
      <c r="D24" s="75"/>
      <c r="E24" s="77"/>
      <c r="F24" s="78"/>
      <c r="G24" s="76"/>
      <c r="H24" s="79"/>
      <c r="I24" s="85"/>
      <c r="J24" s="80"/>
      <c r="K24" s="80"/>
      <c r="L24" s="80"/>
      <c r="M24" s="80"/>
      <c r="N24" s="77"/>
    </row>
    <row r="25" spans="1:14" ht="17.100000000000001" customHeight="1">
      <c r="A25" s="75"/>
      <c r="B25" s="76"/>
      <c r="C25" s="75"/>
      <c r="D25" s="75"/>
      <c r="E25" s="77"/>
      <c r="F25" s="78"/>
      <c r="G25" s="86"/>
      <c r="H25" s="79"/>
      <c r="I25" s="77"/>
      <c r="J25" s="80"/>
      <c r="K25" s="80"/>
      <c r="L25" s="80"/>
      <c r="M25" s="80"/>
      <c r="N25" s="77"/>
    </row>
    <row r="26" spans="1:14" ht="17.100000000000001" customHeight="1">
      <c r="A26" s="75"/>
      <c r="B26" s="76"/>
      <c r="C26" s="75"/>
      <c r="D26" s="75"/>
      <c r="E26" s="77"/>
      <c r="F26" s="78"/>
      <c r="G26" s="76"/>
      <c r="H26" s="79"/>
      <c r="I26" s="85"/>
      <c r="J26" s="80"/>
      <c r="K26" s="80"/>
      <c r="L26" s="80"/>
      <c r="M26" s="80"/>
      <c r="N26" s="77"/>
    </row>
    <row r="27" spans="1:14" ht="17.100000000000001" customHeight="1">
      <c r="A27" s="75"/>
      <c r="B27" s="76"/>
      <c r="C27" s="75"/>
      <c r="D27" s="75"/>
      <c r="E27" s="77"/>
      <c r="F27" s="78"/>
      <c r="G27" s="76"/>
      <c r="H27" s="79"/>
      <c r="I27" s="77"/>
      <c r="J27" s="80"/>
      <c r="K27" s="80"/>
      <c r="L27" s="80"/>
      <c r="M27" s="80"/>
      <c r="N27" s="77"/>
    </row>
    <row r="28" spans="1:14" ht="17.100000000000001" customHeight="1">
      <c r="A28" s="75"/>
      <c r="B28" s="76"/>
      <c r="C28" s="75"/>
      <c r="D28" s="75"/>
      <c r="E28" s="77"/>
      <c r="F28" s="78"/>
      <c r="G28" s="76"/>
      <c r="H28" s="79"/>
      <c r="I28" s="77"/>
      <c r="J28" s="80"/>
      <c r="K28" s="80"/>
      <c r="L28" s="80"/>
      <c r="M28" s="80"/>
      <c r="N28" s="77"/>
    </row>
    <row r="29" spans="1:14" ht="17.100000000000001" customHeight="1">
      <c r="A29" s="75"/>
      <c r="B29" s="76"/>
      <c r="C29" s="75"/>
      <c r="D29" s="75"/>
      <c r="E29" s="77"/>
      <c r="F29" s="78"/>
      <c r="G29" s="76"/>
      <c r="H29" s="79"/>
      <c r="I29" s="85"/>
      <c r="J29" s="80"/>
      <c r="K29" s="80"/>
      <c r="L29" s="80"/>
      <c r="M29" s="80"/>
      <c r="N29" s="77"/>
    </row>
    <row r="30" spans="1:14" ht="17.100000000000001" customHeight="1">
      <c r="A30" s="75"/>
      <c r="B30" s="76"/>
      <c r="C30" s="75"/>
      <c r="D30" s="75"/>
      <c r="E30" s="77"/>
      <c r="F30" s="78"/>
      <c r="G30" s="76"/>
      <c r="H30" s="79"/>
      <c r="I30" s="77"/>
      <c r="J30" s="80"/>
      <c r="K30" s="80"/>
      <c r="L30" s="80"/>
      <c r="M30" s="80"/>
      <c r="N30" s="77"/>
    </row>
    <row r="31" spans="1:14" ht="17.100000000000001" customHeight="1">
      <c r="A31" s="75"/>
      <c r="B31" s="76"/>
      <c r="C31" s="75"/>
      <c r="D31" s="75"/>
      <c r="E31" s="77"/>
      <c r="F31" s="78"/>
      <c r="G31" s="76"/>
      <c r="H31" s="79"/>
      <c r="I31" s="82"/>
      <c r="J31" s="80"/>
      <c r="K31" s="80"/>
      <c r="L31" s="80"/>
      <c r="M31" s="80"/>
      <c r="N31" s="77"/>
    </row>
    <row r="32" spans="1:14" ht="17.100000000000001" customHeight="1">
      <c r="A32" s="75"/>
      <c r="B32" s="76"/>
      <c r="C32" s="75"/>
      <c r="D32" s="75"/>
      <c r="E32" s="77"/>
      <c r="F32" s="78"/>
      <c r="G32" s="76"/>
      <c r="H32" s="79"/>
      <c r="I32" s="77"/>
      <c r="J32" s="80"/>
      <c r="K32" s="80"/>
      <c r="L32" s="80"/>
      <c r="M32" s="80"/>
      <c r="N32" s="77"/>
    </row>
    <row r="33" spans="1:14" ht="17.100000000000001" customHeight="1">
      <c r="A33" s="75"/>
      <c r="B33" s="76"/>
      <c r="C33" s="75"/>
      <c r="D33" s="75"/>
      <c r="E33" s="77"/>
      <c r="F33" s="78"/>
      <c r="G33" s="76"/>
      <c r="H33" s="79"/>
      <c r="I33" s="82"/>
      <c r="J33" s="80"/>
      <c r="K33" s="80"/>
      <c r="L33" s="80"/>
      <c r="M33" s="80"/>
      <c r="N33" s="77"/>
    </row>
    <row r="34" spans="1:14" ht="17.100000000000001" customHeight="1">
      <c r="A34" s="75"/>
      <c r="B34" s="76"/>
      <c r="C34" s="75"/>
      <c r="D34" s="75"/>
      <c r="E34" s="77"/>
      <c r="F34" s="78"/>
      <c r="G34" s="76"/>
      <c r="H34" s="79"/>
      <c r="I34" s="84"/>
      <c r="J34" s="80"/>
      <c r="K34" s="80"/>
      <c r="L34" s="80"/>
      <c r="M34" s="80"/>
      <c r="N34" s="77"/>
    </row>
    <row r="35" spans="1:14" ht="17.100000000000001" customHeight="1">
      <c r="A35" s="75"/>
      <c r="B35" s="76"/>
      <c r="C35" s="75"/>
      <c r="D35" s="75"/>
      <c r="E35" s="77"/>
      <c r="F35" s="78"/>
      <c r="G35" s="76"/>
      <c r="H35" s="79"/>
      <c r="I35" s="77"/>
      <c r="J35" s="80"/>
      <c r="K35" s="80"/>
      <c r="L35" s="80"/>
      <c r="M35" s="80"/>
      <c r="N35" s="77"/>
    </row>
    <row r="36" spans="1:14" ht="17.100000000000001" customHeight="1">
      <c r="A36" s="75"/>
      <c r="B36" s="76"/>
      <c r="C36" s="75"/>
      <c r="D36" s="75"/>
      <c r="E36" s="77"/>
      <c r="F36" s="78"/>
      <c r="G36" s="76"/>
      <c r="H36" s="79"/>
      <c r="I36" s="77"/>
      <c r="J36" s="80"/>
      <c r="K36" s="80"/>
      <c r="L36" s="80"/>
      <c r="M36" s="80"/>
      <c r="N36" s="77"/>
    </row>
    <row r="37" spans="1:14" ht="17.100000000000001" customHeight="1">
      <c r="A37" s="75"/>
      <c r="B37" s="76"/>
      <c r="C37" s="75"/>
      <c r="D37" s="75"/>
      <c r="E37" s="77"/>
      <c r="F37" s="78"/>
      <c r="G37" s="76"/>
      <c r="H37" s="79"/>
      <c r="I37" s="77"/>
      <c r="J37" s="80"/>
      <c r="K37" s="80"/>
      <c r="L37" s="80"/>
      <c r="M37" s="80"/>
      <c r="N37" s="77"/>
    </row>
    <row r="38" spans="1:14" ht="17.100000000000001" customHeight="1">
      <c r="A38" s="75"/>
      <c r="B38" s="76"/>
      <c r="C38" s="75"/>
      <c r="D38" s="75"/>
      <c r="E38" s="77"/>
      <c r="F38" s="78"/>
      <c r="G38" s="76"/>
      <c r="H38" s="79"/>
      <c r="I38" s="77"/>
      <c r="J38" s="80"/>
      <c r="K38" s="80"/>
      <c r="L38" s="80"/>
      <c r="M38" s="80"/>
      <c r="N38" s="77"/>
    </row>
    <row r="39" spans="1:14" ht="17.100000000000001" customHeight="1">
      <c r="A39" s="75"/>
      <c r="B39" s="76"/>
      <c r="C39" s="75"/>
      <c r="D39" s="75"/>
      <c r="E39" s="77"/>
      <c r="F39" s="78"/>
      <c r="G39" s="76"/>
      <c r="H39" s="79"/>
      <c r="I39" s="77"/>
      <c r="J39" s="80"/>
      <c r="K39" s="80"/>
      <c r="L39" s="80"/>
      <c r="M39" s="80"/>
      <c r="N39" s="77"/>
    </row>
    <row r="40" spans="1:14" ht="17.100000000000001" customHeight="1">
      <c r="A40" s="75"/>
      <c r="B40" s="76"/>
      <c r="C40" s="75"/>
      <c r="D40" s="75"/>
      <c r="E40" s="77"/>
      <c r="F40" s="78"/>
      <c r="G40" s="76"/>
      <c r="H40" s="79"/>
      <c r="I40" s="77"/>
      <c r="J40" s="80"/>
      <c r="K40" s="80"/>
      <c r="L40" s="80"/>
      <c r="M40" s="80"/>
      <c r="N40" s="77"/>
    </row>
    <row r="41" spans="1:14" ht="17.100000000000001" customHeight="1">
      <c r="A41" s="75"/>
      <c r="B41" s="76"/>
      <c r="C41" s="75"/>
      <c r="D41" s="75"/>
      <c r="E41" s="77"/>
      <c r="F41" s="78"/>
      <c r="G41" s="76"/>
      <c r="H41" s="79"/>
      <c r="I41" s="77"/>
      <c r="J41" s="80"/>
      <c r="K41" s="80"/>
      <c r="L41" s="80"/>
      <c r="M41" s="80"/>
      <c r="N41" s="77"/>
    </row>
    <row r="42" spans="1:14" ht="17.100000000000001" customHeight="1">
      <c r="A42" s="75"/>
      <c r="B42" s="83"/>
      <c r="C42" s="75"/>
      <c r="D42" s="75"/>
      <c r="E42" s="77"/>
      <c r="F42" s="78"/>
      <c r="G42" s="76"/>
      <c r="H42" s="79"/>
      <c r="I42" s="77"/>
      <c r="J42" s="80"/>
      <c r="K42" s="80"/>
      <c r="L42" s="80"/>
      <c r="M42" s="80"/>
      <c r="N42" s="77"/>
    </row>
    <row r="43" spans="1:14" ht="17.100000000000001" customHeight="1">
      <c r="A43" s="75"/>
      <c r="B43" s="76"/>
      <c r="C43" s="75"/>
      <c r="D43" s="75"/>
      <c r="E43" s="77"/>
      <c r="F43" s="78"/>
      <c r="G43" s="76"/>
      <c r="H43" s="79"/>
      <c r="I43" s="77"/>
      <c r="J43" s="80"/>
      <c r="K43" s="80"/>
      <c r="L43" s="80"/>
      <c r="M43" s="80"/>
      <c r="N43" s="77"/>
    </row>
    <row r="44" spans="1:14" ht="17.100000000000001" customHeight="1">
      <c r="A44" s="75"/>
      <c r="B44" s="76"/>
      <c r="C44" s="75"/>
      <c r="D44" s="75"/>
      <c r="E44" s="77"/>
      <c r="F44" s="78"/>
      <c r="G44" s="76"/>
      <c r="H44" s="79"/>
      <c r="I44" s="77"/>
      <c r="J44" s="80"/>
      <c r="K44" s="80"/>
      <c r="L44" s="80"/>
      <c r="M44" s="80"/>
      <c r="N44" s="77"/>
    </row>
    <row r="45" spans="1:14" ht="17.100000000000001" customHeight="1">
      <c r="A45" s="75"/>
      <c r="B45" s="76"/>
      <c r="C45" s="75"/>
      <c r="D45" s="75"/>
      <c r="E45" s="77"/>
      <c r="F45" s="78"/>
      <c r="G45" s="76"/>
      <c r="H45" s="79"/>
      <c r="I45" s="77"/>
      <c r="J45" s="80"/>
      <c r="K45" s="80"/>
      <c r="L45" s="80"/>
      <c r="M45" s="80"/>
      <c r="N45" s="77"/>
    </row>
    <row r="46" spans="1:14" ht="17.100000000000001" customHeight="1">
      <c r="A46" s="75"/>
      <c r="B46" s="76"/>
      <c r="C46" s="75"/>
      <c r="D46" s="75"/>
      <c r="E46" s="77"/>
      <c r="F46" s="78"/>
      <c r="G46" s="76"/>
      <c r="H46" s="79"/>
      <c r="I46" s="82"/>
      <c r="J46" s="80"/>
      <c r="K46" s="80"/>
      <c r="L46" s="80"/>
      <c r="M46" s="80"/>
      <c r="N46" s="77"/>
    </row>
    <row r="47" spans="1:14" ht="17.100000000000001" customHeight="1">
      <c r="A47" s="75"/>
      <c r="B47" s="76"/>
      <c r="C47" s="75"/>
      <c r="D47" s="75"/>
      <c r="E47" s="77"/>
      <c r="F47" s="78"/>
      <c r="G47" s="76"/>
      <c r="H47" s="79"/>
      <c r="I47" s="84"/>
      <c r="J47" s="80"/>
      <c r="K47" s="80"/>
      <c r="L47" s="80"/>
      <c r="M47" s="80"/>
      <c r="N47" s="77"/>
    </row>
    <row r="48" spans="1:14" ht="17.100000000000001" customHeight="1">
      <c r="A48" s="75"/>
      <c r="B48" s="76"/>
      <c r="C48" s="75"/>
      <c r="D48" s="75"/>
      <c r="E48" s="77"/>
      <c r="F48" s="78"/>
      <c r="G48" s="76"/>
      <c r="H48" s="79"/>
      <c r="I48" s="77"/>
      <c r="J48" s="80"/>
      <c r="K48" s="80"/>
      <c r="L48" s="80"/>
      <c r="M48" s="80"/>
      <c r="N48" s="77"/>
    </row>
    <row r="49" spans="1:14" ht="17.100000000000001" customHeight="1">
      <c r="A49" s="75"/>
      <c r="B49" s="76"/>
      <c r="C49" s="75"/>
      <c r="D49" s="75"/>
      <c r="E49" s="77"/>
      <c r="F49" s="78"/>
      <c r="G49" s="76"/>
      <c r="H49" s="79"/>
      <c r="I49" s="77"/>
      <c r="J49" s="80"/>
      <c r="K49" s="80"/>
      <c r="L49" s="80"/>
      <c r="M49" s="80"/>
      <c r="N49" s="77"/>
    </row>
    <row r="50" spans="1:14" ht="17.100000000000001" customHeight="1">
      <c r="A50" s="75"/>
      <c r="B50" s="76"/>
      <c r="C50" s="75"/>
      <c r="D50" s="75"/>
      <c r="E50" s="77"/>
      <c r="F50" s="78"/>
      <c r="G50" s="76"/>
      <c r="H50" s="79"/>
      <c r="I50" s="77"/>
      <c r="J50" s="80"/>
      <c r="K50" s="80"/>
      <c r="L50" s="80"/>
      <c r="M50" s="80"/>
      <c r="N50" s="77"/>
    </row>
    <row r="51" spans="1:14" ht="17.100000000000001" customHeight="1">
      <c r="A51" s="75"/>
      <c r="B51" s="76"/>
      <c r="C51" s="75"/>
      <c r="D51" s="75"/>
      <c r="E51" s="77"/>
      <c r="F51" s="78"/>
      <c r="G51" s="76"/>
      <c r="H51" s="79"/>
      <c r="I51" s="77"/>
      <c r="J51" s="80"/>
      <c r="K51" s="80"/>
      <c r="L51" s="80"/>
      <c r="M51" s="80"/>
      <c r="N51" s="77"/>
    </row>
    <row r="52" spans="1:14" ht="17.100000000000001" customHeight="1">
      <c r="A52" s="75"/>
      <c r="B52" s="76"/>
      <c r="C52" s="75"/>
      <c r="D52" s="75"/>
      <c r="E52" s="77"/>
      <c r="F52" s="78"/>
      <c r="G52" s="76"/>
      <c r="H52" s="79"/>
      <c r="I52" s="82"/>
      <c r="J52" s="80"/>
      <c r="K52" s="80"/>
      <c r="L52" s="80"/>
      <c r="M52" s="80"/>
      <c r="N52" s="77"/>
    </row>
    <row r="53" spans="1:14" ht="17.100000000000001" customHeight="1">
      <c r="A53" s="75"/>
      <c r="B53" s="76"/>
      <c r="C53" s="75"/>
      <c r="D53" s="75"/>
      <c r="E53" s="77"/>
      <c r="F53" s="78"/>
      <c r="G53" s="76"/>
      <c r="H53" s="79"/>
      <c r="I53" s="84"/>
      <c r="J53" s="80"/>
      <c r="K53" s="80"/>
      <c r="L53" s="80"/>
      <c r="M53" s="80"/>
      <c r="N53" s="77"/>
    </row>
    <row r="54" spans="1:14" ht="17.100000000000001" customHeight="1">
      <c r="A54" s="75"/>
      <c r="B54" s="76"/>
      <c r="C54" s="75"/>
      <c r="D54" s="75"/>
      <c r="E54" s="77"/>
      <c r="F54" s="78"/>
      <c r="G54" s="76"/>
      <c r="H54" s="79"/>
      <c r="I54" s="77"/>
      <c r="J54" s="80"/>
      <c r="K54" s="80"/>
      <c r="L54" s="80"/>
      <c r="M54" s="80"/>
      <c r="N54" s="77"/>
    </row>
    <row r="55" spans="1:14" ht="17.100000000000001" customHeight="1">
      <c r="A55" s="75"/>
      <c r="B55" s="76"/>
      <c r="C55" s="75"/>
      <c r="D55" s="75"/>
      <c r="E55" s="77"/>
      <c r="F55" s="78"/>
      <c r="G55" s="76"/>
      <c r="H55" s="79"/>
      <c r="I55" s="77"/>
      <c r="J55" s="80"/>
      <c r="K55" s="80"/>
      <c r="L55" s="80"/>
      <c r="M55" s="80"/>
      <c r="N55" s="77"/>
    </row>
    <row r="56" spans="1:14" ht="17.100000000000001" customHeight="1">
      <c r="A56" s="75"/>
      <c r="B56" s="76"/>
      <c r="C56" s="75"/>
      <c r="D56" s="75"/>
      <c r="E56" s="77"/>
      <c r="F56" s="78"/>
      <c r="G56" s="76"/>
      <c r="H56" s="79"/>
      <c r="I56" s="82"/>
      <c r="J56" s="80"/>
      <c r="K56" s="80"/>
      <c r="L56" s="80"/>
      <c r="M56" s="80"/>
      <c r="N56" s="77"/>
    </row>
    <row r="57" spans="1:14" ht="17.100000000000001" customHeight="1">
      <c r="A57" s="75"/>
      <c r="B57" s="76"/>
      <c r="C57" s="75"/>
      <c r="D57" s="75"/>
      <c r="E57" s="77"/>
      <c r="F57" s="78"/>
      <c r="G57" s="76"/>
      <c r="H57" s="79"/>
      <c r="I57" s="84"/>
      <c r="J57" s="80"/>
      <c r="K57" s="80"/>
      <c r="L57" s="80"/>
      <c r="M57" s="80"/>
      <c r="N57" s="77"/>
    </row>
    <row r="58" spans="1:14" ht="17.100000000000001" customHeight="1">
      <c r="A58" s="75"/>
      <c r="B58" s="76"/>
      <c r="C58" s="75"/>
      <c r="D58" s="75"/>
      <c r="E58" s="77"/>
      <c r="F58" s="78"/>
      <c r="G58" s="76"/>
      <c r="H58" s="79"/>
      <c r="I58" s="82"/>
      <c r="J58" s="80"/>
      <c r="K58" s="80"/>
      <c r="L58" s="80"/>
      <c r="M58" s="80"/>
      <c r="N58" s="77"/>
    </row>
    <row r="59" spans="1:14" ht="17.100000000000001" customHeight="1">
      <c r="A59" s="75"/>
      <c r="B59" s="76"/>
      <c r="C59" s="75"/>
      <c r="D59" s="75"/>
      <c r="E59" s="77"/>
      <c r="F59" s="78"/>
      <c r="G59" s="76"/>
      <c r="H59" s="79"/>
      <c r="I59" s="84"/>
      <c r="J59" s="80"/>
      <c r="K59" s="80"/>
      <c r="L59" s="80"/>
      <c r="M59" s="80"/>
      <c r="N59" s="77"/>
    </row>
    <row r="60" spans="1:14" ht="17.100000000000001" customHeight="1">
      <c r="A60" s="75"/>
      <c r="B60" s="76"/>
      <c r="C60" s="75"/>
      <c r="D60" s="75"/>
      <c r="E60" s="77"/>
      <c r="F60" s="78"/>
      <c r="G60" s="76"/>
      <c r="H60" s="79"/>
      <c r="I60" s="82"/>
      <c r="J60" s="80"/>
      <c r="K60" s="80"/>
      <c r="L60" s="80"/>
      <c r="M60" s="80"/>
      <c r="N60" s="77"/>
    </row>
    <row r="61" spans="1:14" ht="17.100000000000001" customHeight="1">
      <c r="A61" s="75"/>
      <c r="B61" s="76"/>
      <c r="C61" s="75"/>
      <c r="D61" s="75"/>
      <c r="E61" s="77"/>
      <c r="F61" s="78"/>
      <c r="G61" s="76"/>
      <c r="H61" s="79"/>
      <c r="I61" s="84"/>
      <c r="J61" s="80"/>
      <c r="K61" s="80"/>
      <c r="L61" s="80"/>
      <c r="M61" s="80"/>
      <c r="N61" s="77"/>
    </row>
    <row r="62" spans="1:14" ht="17.100000000000001" customHeight="1">
      <c r="A62" s="75"/>
      <c r="B62" s="76"/>
      <c r="C62" s="75"/>
      <c r="D62" s="75"/>
      <c r="E62" s="77"/>
      <c r="F62" s="78"/>
      <c r="G62" s="76"/>
      <c r="H62" s="79"/>
      <c r="I62" s="77"/>
      <c r="J62" s="80"/>
      <c r="K62" s="80"/>
      <c r="L62" s="80"/>
      <c r="M62" s="80"/>
      <c r="N62" s="77"/>
    </row>
    <row r="63" spans="1:14" ht="17.100000000000001" customHeight="1">
      <c r="A63" s="75"/>
      <c r="B63" s="76"/>
      <c r="C63" s="75"/>
      <c r="D63" s="75"/>
      <c r="E63" s="77"/>
      <c r="F63" s="78"/>
      <c r="G63" s="76"/>
      <c r="H63" s="79"/>
      <c r="I63" s="77"/>
      <c r="J63" s="80"/>
      <c r="K63" s="80"/>
      <c r="L63" s="80"/>
      <c r="M63" s="80"/>
      <c r="N63" s="77"/>
    </row>
    <row r="64" spans="1:14" ht="17.100000000000001" customHeight="1">
      <c r="A64" s="75"/>
      <c r="B64" s="76"/>
      <c r="C64" s="75"/>
      <c r="D64" s="75"/>
      <c r="E64" s="77"/>
      <c r="F64" s="78"/>
      <c r="G64" s="76"/>
      <c r="H64" s="79"/>
      <c r="I64" s="84"/>
      <c r="J64" s="80"/>
      <c r="K64" s="80"/>
      <c r="L64" s="80"/>
      <c r="M64" s="80"/>
      <c r="N64" s="77"/>
    </row>
    <row r="65" spans="1:14" ht="17.100000000000001" customHeight="1">
      <c r="A65" s="75"/>
      <c r="B65" s="76"/>
      <c r="C65" s="75"/>
      <c r="D65" s="75"/>
      <c r="E65" s="77"/>
      <c r="F65" s="78"/>
      <c r="G65" s="76"/>
      <c r="H65" s="79"/>
      <c r="I65" s="77"/>
      <c r="J65" s="80"/>
      <c r="K65" s="80"/>
      <c r="L65" s="80"/>
      <c r="M65" s="80"/>
      <c r="N65" s="77"/>
    </row>
    <row r="66" spans="1:14" ht="17.100000000000001" customHeight="1">
      <c r="A66" s="75"/>
      <c r="B66" s="76"/>
      <c r="C66" s="75"/>
      <c r="D66" s="75"/>
      <c r="E66" s="77"/>
      <c r="F66" s="78"/>
      <c r="G66" s="76"/>
      <c r="H66" s="79"/>
      <c r="I66" s="77"/>
      <c r="J66" s="80"/>
      <c r="K66" s="80"/>
      <c r="L66" s="80"/>
      <c r="M66" s="80"/>
      <c r="N66" s="77"/>
    </row>
    <row r="67" spans="1:14" ht="17.100000000000001" customHeight="1">
      <c r="A67" s="75"/>
      <c r="B67" s="75"/>
      <c r="C67" s="75"/>
      <c r="D67" s="75"/>
      <c r="E67" s="77"/>
      <c r="F67" s="78"/>
      <c r="G67" s="76"/>
      <c r="H67" s="79"/>
      <c r="I67" s="77"/>
      <c r="J67" s="80"/>
      <c r="K67" s="80"/>
      <c r="L67" s="80"/>
      <c r="M67" s="80"/>
      <c r="N67" s="77"/>
    </row>
    <row r="68" spans="1:14" ht="17.100000000000001" customHeight="1">
      <c r="A68" s="75"/>
      <c r="B68" s="75"/>
      <c r="C68" s="75"/>
      <c r="D68" s="75"/>
      <c r="E68" s="77"/>
      <c r="F68" s="78"/>
      <c r="G68" s="76"/>
      <c r="H68" s="79"/>
      <c r="I68" s="82"/>
      <c r="J68" s="80"/>
      <c r="K68" s="80"/>
      <c r="L68" s="80"/>
      <c r="M68" s="80"/>
      <c r="N68" s="77"/>
    </row>
    <row r="69" spans="1:14" ht="17.100000000000001" customHeight="1">
      <c r="A69" s="75"/>
      <c r="B69" s="75"/>
      <c r="C69" s="75"/>
      <c r="D69" s="75"/>
      <c r="E69" s="77"/>
      <c r="F69" s="78"/>
      <c r="G69" s="76"/>
      <c r="H69" s="79"/>
      <c r="I69" s="84"/>
      <c r="J69" s="80"/>
      <c r="K69" s="80"/>
      <c r="L69" s="80"/>
      <c r="M69" s="80"/>
      <c r="N69" s="77"/>
    </row>
    <row r="70" spans="1:14" ht="17.100000000000001" customHeight="1">
      <c r="A70" s="75"/>
      <c r="B70" s="75"/>
      <c r="C70" s="75"/>
      <c r="D70" s="75"/>
      <c r="E70" s="77"/>
      <c r="F70" s="78"/>
      <c r="G70" s="76"/>
      <c r="H70" s="79"/>
      <c r="I70" s="84"/>
      <c r="J70" s="80"/>
      <c r="K70" s="80"/>
      <c r="L70" s="80"/>
      <c r="M70" s="80"/>
      <c r="N70" s="77"/>
    </row>
    <row r="71" spans="1:14" ht="17.100000000000001" customHeight="1">
      <c r="A71" s="75"/>
      <c r="B71" s="75"/>
      <c r="C71" s="75"/>
      <c r="D71" s="75"/>
      <c r="E71" s="77"/>
      <c r="F71" s="78"/>
      <c r="G71" s="76"/>
      <c r="H71" s="79"/>
      <c r="I71" s="84"/>
      <c r="J71" s="80"/>
      <c r="K71" s="80"/>
      <c r="L71" s="80"/>
      <c r="M71" s="80"/>
      <c r="N71" s="77"/>
    </row>
    <row r="72" spans="1:14" ht="17.100000000000001" customHeight="1">
      <c r="A72" s="75"/>
      <c r="B72" s="75"/>
      <c r="C72" s="75"/>
      <c r="D72" s="75"/>
      <c r="E72" s="77"/>
      <c r="F72" s="78"/>
      <c r="G72" s="76"/>
      <c r="H72" s="79"/>
      <c r="I72" s="85"/>
      <c r="J72" s="80"/>
      <c r="K72" s="80"/>
      <c r="L72" s="80"/>
      <c r="M72" s="80"/>
      <c r="N72" s="77"/>
    </row>
    <row r="73" spans="1:14" ht="17.100000000000001" customHeight="1">
      <c r="A73" s="75"/>
      <c r="B73" s="75"/>
      <c r="C73" s="75"/>
      <c r="D73" s="75"/>
      <c r="E73" s="77"/>
      <c r="F73" s="78"/>
      <c r="G73" s="76"/>
      <c r="H73" s="79"/>
      <c r="I73" s="87"/>
      <c r="J73" s="80"/>
      <c r="K73" s="80"/>
      <c r="L73" s="80"/>
      <c r="M73" s="80"/>
      <c r="N73" s="77"/>
    </row>
    <row r="74" spans="1:14" ht="17.100000000000001" customHeight="1">
      <c r="A74" s="75"/>
      <c r="B74" s="75"/>
      <c r="C74" s="75"/>
      <c r="D74" s="75"/>
      <c r="E74" s="77"/>
      <c r="F74" s="78"/>
      <c r="G74" s="76"/>
      <c r="H74" s="79"/>
      <c r="I74" s="84"/>
      <c r="J74" s="80"/>
      <c r="K74" s="80"/>
      <c r="L74" s="80"/>
      <c r="M74" s="80"/>
      <c r="N74" s="77"/>
    </row>
    <row r="75" spans="1:14" ht="17.100000000000001" customHeight="1">
      <c r="A75" s="75"/>
      <c r="B75" s="75"/>
      <c r="C75" s="75"/>
      <c r="D75" s="75"/>
      <c r="E75" s="77"/>
      <c r="F75" s="78"/>
      <c r="G75" s="76"/>
      <c r="H75" s="79"/>
      <c r="I75" s="84"/>
      <c r="J75" s="80"/>
      <c r="K75" s="80"/>
      <c r="L75" s="80"/>
      <c r="M75" s="80"/>
      <c r="N75" s="77"/>
    </row>
    <row r="76" spans="1:14" ht="17.100000000000001" customHeight="1">
      <c r="A76" s="75"/>
      <c r="B76" s="75"/>
      <c r="C76" s="75"/>
      <c r="D76" s="75"/>
      <c r="E76" s="77"/>
      <c r="F76" s="78"/>
      <c r="G76" s="76"/>
      <c r="H76" s="79"/>
      <c r="I76" s="84"/>
      <c r="J76" s="80"/>
      <c r="K76" s="80"/>
      <c r="L76" s="80"/>
      <c r="M76" s="80"/>
      <c r="N76" s="77"/>
    </row>
    <row r="77" spans="1:14" ht="17.100000000000001" customHeight="1">
      <c r="A77" s="75"/>
      <c r="B77" s="75"/>
      <c r="C77" s="75"/>
      <c r="D77" s="75"/>
      <c r="E77" s="77"/>
      <c r="F77" s="78"/>
      <c r="G77" s="76"/>
      <c r="H77" s="79"/>
      <c r="I77" s="84"/>
      <c r="J77" s="80"/>
      <c r="K77" s="80"/>
      <c r="L77" s="80"/>
      <c r="M77" s="80"/>
      <c r="N77" s="77"/>
    </row>
    <row r="78" spans="1:14" ht="17.100000000000001" customHeight="1">
      <c r="A78" s="75"/>
      <c r="B78" s="75"/>
      <c r="C78" s="75"/>
      <c r="D78" s="75"/>
      <c r="E78" s="77"/>
      <c r="F78" s="78"/>
      <c r="G78" s="76"/>
      <c r="H78" s="79"/>
      <c r="I78" s="84"/>
      <c r="J78" s="80"/>
      <c r="K78" s="80"/>
      <c r="L78" s="80"/>
      <c r="M78" s="80"/>
      <c r="N78" s="77"/>
    </row>
    <row r="79" spans="1:14" ht="17.100000000000001" customHeight="1">
      <c r="A79" s="75"/>
      <c r="B79" s="75"/>
      <c r="C79" s="75"/>
      <c r="D79" s="75"/>
      <c r="E79" s="77"/>
      <c r="F79" s="78"/>
      <c r="G79" s="76"/>
      <c r="H79" s="79"/>
      <c r="I79" s="85"/>
      <c r="J79" s="80"/>
      <c r="K79" s="80"/>
      <c r="L79" s="80"/>
      <c r="M79" s="80"/>
      <c r="N79" s="77"/>
    </row>
    <row r="80" spans="1:14" ht="17.100000000000001" customHeight="1">
      <c r="A80" s="75"/>
      <c r="B80" s="75"/>
      <c r="C80" s="75"/>
      <c r="D80" s="75"/>
      <c r="E80" s="77"/>
      <c r="F80" s="78"/>
      <c r="G80" s="76"/>
      <c r="H80" s="79"/>
      <c r="I80" s="85"/>
      <c r="J80" s="80"/>
      <c r="K80" s="80"/>
      <c r="L80" s="80"/>
      <c r="M80" s="80"/>
      <c r="N80" s="77"/>
    </row>
    <row r="81" spans="1:14" ht="17.100000000000001" customHeight="1">
      <c r="A81" s="75"/>
      <c r="B81" s="75"/>
      <c r="C81" s="75"/>
      <c r="D81" s="75"/>
      <c r="E81" s="77"/>
      <c r="F81" s="78"/>
      <c r="G81" s="76"/>
      <c r="H81" s="79"/>
      <c r="I81" s="82"/>
      <c r="J81" s="80"/>
      <c r="K81" s="80"/>
      <c r="L81" s="80"/>
      <c r="M81" s="80"/>
      <c r="N81" s="77"/>
    </row>
    <row r="82" spans="1:14" ht="17.100000000000001" customHeight="1">
      <c r="A82" s="75"/>
      <c r="B82" s="75"/>
      <c r="C82" s="75"/>
      <c r="D82" s="75"/>
      <c r="E82" s="77"/>
      <c r="F82" s="78"/>
      <c r="G82" s="76"/>
      <c r="H82" s="79"/>
      <c r="I82" s="84"/>
      <c r="J82" s="80"/>
      <c r="K82" s="80"/>
      <c r="L82" s="80"/>
      <c r="M82" s="80"/>
      <c r="N82" s="77"/>
    </row>
    <row r="83" spans="1:14" ht="17.100000000000001" customHeight="1">
      <c r="A83" s="75"/>
      <c r="B83" s="75"/>
      <c r="C83" s="75"/>
      <c r="D83" s="75"/>
      <c r="E83" s="77"/>
      <c r="F83" s="78"/>
      <c r="G83" s="76"/>
      <c r="H83" s="79"/>
      <c r="I83" s="87"/>
      <c r="J83" s="80"/>
      <c r="K83" s="88"/>
      <c r="L83" s="80"/>
      <c r="M83" s="80"/>
      <c r="N83" s="77"/>
    </row>
    <row r="84" spans="1:14" ht="17.100000000000001" customHeight="1">
      <c r="A84" s="75"/>
      <c r="B84" s="75"/>
      <c r="C84" s="75"/>
      <c r="D84" s="75"/>
      <c r="E84" s="77"/>
      <c r="F84" s="78"/>
      <c r="G84" s="76"/>
      <c r="H84" s="79"/>
      <c r="I84" s="84"/>
      <c r="J84" s="80"/>
      <c r="K84" s="80"/>
      <c r="L84" s="80"/>
      <c r="M84" s="80"/>
      <c r="N84" s="77"/>
    </row>
    <row r="85" spans="1:14" ht="17.100000000000001" customHeight="1">
      <c r="A85" s="75"/>
      <c r="B85" s="75"/>
      <c r="C85" s="75"/>
      <c r="D85" s="75"/>
      <c r="E85" s="77"/>
      <c r="F85" s="78"/>
      <c r="G85" s="76"/>
      <c r="H85" s="79"/>
      <c r="I85" s="84"/>
      <c r="J85" s="80"/>
      <c r="K85" s="80"/>
      <c r="L85" s="80"/>
      <c r="M85" s="80"/>
      <c r="N85" s="77"/>
    </row>
    <row r="86" spans="1:14" ht="17.100000000000001" customHeight="1">
      <c r="A86" s="75"/>
      <c r="B86" s="75"/>
      <c r="C86" s="75"/>
      <c r="D86" s="75"/>
      <c r="E86" s="77"/>
      <c r="F86" s="78"/>
      <c r="G86" s="76"/>
      <c r="H86" s="79"/>
      <c r="I86" s="84"/>
      <c r="J86" s="80"/>
      <c r="K86" s="80"/>
      <c r="L86" s="80"/>
      <c r="M86" s="80"/>
      <c r="N86" s="77"/>
    </row>
    <row r="87" spans="1:14" ht="17.100000000000001" customHeight="1">
      <c r="A87" s="75"/>
      <c r="B87" s="75"/>
      <c r="C87" s="75"/>
      <c r="D87" s="75"/>
      <c r="E87" s="77"/>
      <c r="F87" s="78"/>
      <c r="G87" s="76"/>
      <c r="H87" s="79"/>
      <c r="I87" s="84"/>
      <c r="J87" s="80"/>
      <c r="K87" s="80"/>
      <c r="L87" s="80"/>
      <c r="M87" s="80"/>
      <c r="N87" s="77"/>
    </row>
    <row r="88" spans="1:14" ht="17.100000000000001" customHeight="1">
      <c r="A88" s="75"/>
      <c r="B88" s="75"/>
      <c r="C88" s="75"/>
      <c r="D88" s="75"/>
      <c r="E88" s="77"/>
      <c r="F88" s="78"/>
      <c r="G88" s="76"/>
      <c r="H88" s="79"/>
      <c r="I88" s="84"/>
      <c r="J88" s="80"/>
      <c r="K88" s="80"/>
      <c r="L88" s="80"/>
      <c r="M88" s="80"/>
      <c r="N88" s="77"/>
    </row>
    <row r="89" spans="1:14" ht="17.100000000000001" customHeight="1">
      <c r="A89" s="75"/>
      <c r="B89" s="75"/>
      <c r="C89" s="75"/>
      <c r="D89" s="75"/>
      <c r="E89" s="77"/>
      <c r="F89" s="78"/>
      <c r="G89" s="76"/>
      <c r="H89" s="79"/>
      <c r="I89" s="82"/>
      <c r="J89" s="80"/>
      <c r="K89" s="80"/>
      <c r="L89" s="80"/>
      <c r="M89" s="80"/>
      <c r="N89" s="77"/>
    </row>
    <row r="90" spans="1:14" ht="17.100000000000001" customHeight="1">
      <c r="A90" s="75"/>
      <c r="B90" s="75"/>
      <c r="C90" s="75"/>
      <c r="D90" s="75"/>
      <c r="E90" s="77"/>
      <c r="F90" s="78"/>
      <c r="G90" s="76"/>
      <c r="H90" s="79"/>
      <c r="I90" s="84"/>
      <c r="J90" s="80"/>
      <c r="K90" s="80"/>
      <c r="L90" s="80"/>
      <c r="M90" s="80"/>
      <c r="N90" s="77"/>
    </row>
    <row r="91" spans="1:14" ht="17.100000000000001" customHeight="1">
      <c r="A91" s="75"/>
      <c r="B91" s="75"/>
      <c r="C91" s="75"/>
      <c r="D91" s="75"/>
      <c r="E91" s="77"/>
      <c r="F91" s="78"/>
      <c r="G91" s="76"/>
      <c r="H91" s="79"/>
      <c r="I91" s="84"/>
      <c r="J91" s="80"/>
      <c r="K91" s="80"/>
      <c r="L91" s="80"/>
      <c r="M91" s="80"/>
      <c r="N91" s="77"/>
    </row>
    <row r="92" spans="1:14" ht="17.100000000000001" customHeight="1">
      <c r="A92" s="75"/>
      <c r="B92" s="75"/>
      <c r="C92" s="75"/>
      <c r="D92" s="75"/>
      <c r="E92" s="77"/>
      <c r="F92" s="78"/>
      <c r="G92" s="76"/>
      <c r="H92" s="79"/>
      <c r="I92" s="77"/>
      <c r="J92" s="80"/>
      <c r="K92" s="80"/>
      <c r="L92" s="80"/>
      <c r="M92" s="80"/>
      <c r="N92" s="77"/>
    </row>
    <row r="93" spans="1:14" ht="17.100000000000001" customHeight="1">
      <c r="A93" s="75"/>
      <c r="B93" s="75"/>
      <c r="C93" s="75"/>
      <c r="D93" s="75"/>
      <c r="E93" s="77"/>
      <c r="F93" s="78"/>
      <c r="G93" s="76"/>
      <c r="H93" s="79"/>
      <c r="I93" s="89"/>
      <c r="J93" s="80"/>
      <c r="K93" s="80"/>
      <c r="L93" s="80"/>
      <c r="M93" s="80"/>
      <c r="N93" s="77"/>
    </row>
    <row r="94" spans="1:14" ht="17.100000000000001" customHeight="1">
      <c r="A94" s="75"/>
      <c r="B94" s="75"/>
      <c r="C94" s="75"/>
      <c r="D94" s="75"/>
      <c r="E94" s="77"/>
      <c r="F94" s="78"/>
      <c r="G94" s="76"/>
      <c r="H94" s="79"/>
      <c r="I94" s="82"/>
      <c r="J94" s="80"/>
      <c r="K94" s="80"/>
      <c r="L94" s="80"/>
      <c r="M94" s="80"/>
      <c r="N94" s="77"/>
    </row>
    <row r="95" spans="1:14" ht="17.100000000000001" customHeight="1">
      <c r="A95" s="75"/>
      <c r="B95" s="75"/>
      <c r="C95" s="75"/>
      <c r="D95" s="75"/>
      <c r="E95" s="77"/>
      <c r="F95" s="78"/>
      <c r="G95" s="76"/>
      <c r="H95" s="79"/>
      <c r="I95" s="84"/>
      <c r="J95" s="80"/>
      <c r="K95" s="80"/>
      <c r="L95" s="80"/>
      <c r="M95" s="80"/>
      <c r="N95" s="77"/>
    </row>
    <row r="96" spans="1:14" ht="17.100000000000001" customHeight="1">
      <c r="A96" s="75"/>
      <c r="B96" s="75"/>
      <c r="C96" s="75"/>
      <c r="D96" s="75"/>
      <c r="E96" s="77"/>
      <c r="F96" s="78"/>
      <c r="G96" s="76"/>
      <c r="H96" s="79"/>
      <c r="I96" s="77"/>
      <c r="J96" s="80"/>
      <c r="K96" s="80"/>
      <c r="L96" s="80"/>
      <c r="M96" s="80"/>
      <c r="N96" s="77"/>
    </row>
    <row r="97" spans="1:14" ht="17.100000000000001" customHeight="1">
      <c r="A97" s="75"/>
      <c r="B97" s="75"/>
      <c r="C97" s="75"/>
      <c r="D97" s="75"/>
      <c r="E97" s="77"/>
      <c r="F97" s="78"/>
      <c r="G97" s="76"/>
      <c r="H97" s="79"/>
      <c r="I97" s="82"/>
      <c r="J97" s="80"/>
      <c r="K97" s="80"/>
      <c r="L97" s="80"/>
      <c r="M97" s="80"/>
      <c r="N97" s="77"/>
    </row>
    <row r="98" spans="1:14" ht="17.100000000000001" customHeight="1">
      <c r="A98" s="75"/>
      <c r="B98" s="75"/>
      <c r="C98" s="75"/>
      <c r="D98" s="75"/>
      <c r="E98" s="77"/>
      <c r="F98" s="78"/>
      <c r="G98" s="76"/>
      <c r="H98" s="79"/>
      <c r="I98" s="84"/>
      <c r="J98" s="80"/>
      <c r="K98" s="80"/>
      <c r="L98" s="80"/>
      <c r="M98" s="80"/>
      <c r="N98" s="77"/>
    </row>
    <row r="99" spans="1:14" ht="17.100000000000001" customHeight="1">
      <c r="A99" s="75"/>
      <c r="B99" s="75"/>
      <c r="C99" s="75"/>
      <c r="D99" s="75"/>
      <c r="E99" s="77"/>
      <c r="F99" s="78"/>
      <c r="G99" s="76"/>
      <c r="H99" s="79"/>
      <c r="I99" s="84"/>
      <c r="J99" s="80"/>
      <c r="K99" s="80"/>
      <c r="L99" s="80"/>
      <c r="M99" s="80"/>
      <c r="N99" s="77"/>
    </row>
    <row r="100" spans="1:14" ht="17.100000000000001" customHeight="1">
      <c r="A100" s="75"/>
      <c r="B100" s="75"/>
      <c r="C100" s="75"/>
      <c r="D100" s="75"/>
      <c r="E100" s="77"/>
      <c r="F100" s="78"/>
      <c r="G100" s="76"/>
      <c r="H100" s="79"/>
      <c r="I100" s="84"/>
      <c r="J100" s="80"/>
      <c r="K100" s="80"/>
      <c r="L100" s="80"/>
      <c r="M100" s="80"/>
      <c r="N100" s="77"/>
    </row>
    <row r="101" spans="1:14" ht="17.100000000000001" customHeight="1">
      <c r="A101" s="75"/>
      <c r="B101" s="75"/>
      <c r="C101" s="75"/>
      <c r="D101" s="75"/>
      <c r="E101" s="77"/>
      <c r="F101" s="78"/>
      <c r="G101" s="76"/>
      <c r="H101" s="79"/>
      <c r="I101" s="77"/>
      <c r="J101" s="80"/>
      <c r="K101" s="80"/>
      <c r="L101" s="80"/>
      <c r="M101" s="80"/>
      <c r="N101" s="77"/>
    </row>
    <row r="102" spans="1:14" ht="17.100000000000001" customHeight="1">
      <c r="A102" s="75"/>
      <c r="B102" s="75"/>
      <c r="C102" s="75"/>
      <c r="D102" s="75"/>
      <c r="E102" s="77"/>
      <c r="F102" s="78"/>
      <c r="G102" s="76"/>
      <c r="H102" s="79"/>
      <c r="I102" s="77"/>
      <c r="J102" s="80"/>
      <c r="K102" s="80"/>
      <c r="L102" s="80"/>
      <c r="M102" s="80"/>
      <c r="N102" s="77"/>
    </row>
    <row r="103" spans="1:14" ht="17.100000000000001" customHeight="1">
      <c r="A103" s="75"/>
      <c r="B103" s="75"/>
      <c r="C103" s="75"/>
      <c r="D103" s="75"/>
      <c r="E103" s="77"/>
      <c r="F103" s="78"/>
      <c r="G103" s="76"/>
      <c r="H103" s="79"/>
      <c r="I103" s="82"/>
      <c r="J103" s="80"/>
      <c r="K103" s="80"/>
      <c r="L103" s="80"/>
      <c r="M103" s="80"/>
      <c r="N103" s="77"/>
    </row>
    <row r="104" spans="1:14" ht="17.100000000000001" customHeight="1">
      <c r="A104" s="75"/>
      <c r="B104" s="75"/>
      <c r="C104" s="75"/>
      <c r="D104" s="75"/>
      <c r="E104" s="77"/>
      <c r="F104" s="78"/>
      <c r="G104" s="76"/>
      <c r="H104" s="79"/>
      <c r="I104" s="84"/>
      <c r="J104" s="80"/>
      <c r="K104" s="80"/>
      <c r="L104" s="80"/>
      <c r="M104" s="80"/>
      <c r="N104" s="77"/>
    </row>
    <row r="105" spans="1:14" ht="17.100000000000001" customHeight="1">
      <c r="A105" s="75"/>
      <c r="B105" s="75"/>
      <c r="C105" s="75"/>
      <c r="D105" s="75"/>
      <c r="E105" s="77"/>
      <c r="F105" s="78"/>
      <c r="G105" s="76"/>
      <c r="H105" s="79"/>
      <c r="I105" s="87"/>
      <c r="J105" s="80"/>
      <c r="K105" s="80"/>
      <c r="L105" s="80"/>
      <c r="M105" s="80"/>
      <c r="N105" s="77"/>
    </row>
    <row r="106" spans="1:14" ht="17.100000000000001" customHeight="1">
      <c r="A106" s="75"/>
      <c r="B106" s="75"/>
      <c r="C106" s="75"/>
      <c r="D106" s="75"/>
      <c r="E106" s="77"/>
      <c r="F106" s="78"/>
      <c r="G106" s="76"/>
      <c r="H106" s="79"/>
      <c r="I106" s="87"/>
      <c r="J106" s="80"/>
      <c r="K106" s="80"/>
      <c r="L106" s="80"/>
      <c r="M106" s="80"/>
      <c r="N106" s="77"/>
    </row>
    <row r="107" spans="1:14" ht="17.100000000000001" customHeight="1">
      <c r="A107" s="75"/>
      <c r="B107" s="75"/>
      <c r="C107" s="75"/>
      <c r="D107" s="75"/>
      <c r="E107" s="77"/>
      <c r="F107" s="78"/>
      <c r="G107" s="76"/>
      <c r="H107" s="79"/>
      <c r="I107" s="84"/>
      <c r="J107" s="80"/>
      <c r="K107" s="80"/>
      <c r="L107" s="80"/>
      <c r="M107" s="80"/>
      <c r="N107" s="77"/>
    </row>
    <row r="108" spans="1:14" ht="17.100000000000001" customHeight="1">
      <c r="A108" s="75"/>
      <c r="B108" s="75"/>
      <c r="C108" s="75"/>
      <c r="D108" s="75"/>
      <c r="E108" s="77"/>
      <c r="F108" s="78"/>
      <c r="G108" s="76"/>
      <c r="H108" s="79"/>
      <c r="I108" s="84"/>
      <c r="J108" s="80"/>
      <c r="K108" s="80"/>
      <c r="L108" s="80"/>
      <c r="M108" s="80"/>
      <c r="N108" s="77"/>
    </row>
    <row r="109" spans="1:14" ht="17.100000000000001" customHeight="1">
      <c r="A109" s="75"/>
      <c r="B109" s="75"/>
      <c r="C109" s="75"/>
      <c r="D109" s="75"/>
      <c r="E109" s="77"/>
      <c r="F109" s="78"/>
      <c r="G109" s="76"/>
      <c r="H109" s="79"/>
      <c r="I109" s="84"/>
      <c r="J109" s="80"/>
      <c r="K109" s="80"/>
      <c r="L109" s="80"/>
      <c r="M109" s="80"/>
      <c r="N109" s="77"/>
    </row>
    <row r="110" spans="1:14" ht="17.100000000000001" customHeight="1">
      <c r="A110" s="75"/>
      <c r="B110" s="75"/>
      <c r="C110" s="75"/>
      <c r="D110" s="75"/>
      <c r="E110" s="77"/>
      <c r="F110" s="78"/>
      <c r="G110" s="76"/>
      <c r="H110" s="79"/>
      <c r="I110" s="84"/>
      <c r="J110" s="80"/>
      <c r="K110" s="80"/>
      <c r="L110" s="80"/>
      <c r="M110" s="80"/>
      <c r="N110" s="77"/>
    </row>
    <row r="111" spans="1:14" ht="17.100000000000001" customHeight="1">
      <c r="A111" s="75"/>
      <c r="B111" s="75"/>
      <c r="C111" s="75"/>
      <c r="D111" s="75"/>
      <c r="E111" s="77"/>
      <c r="F111" s="78"/>
      <c r="G111" s="76"/>
      <c r="H111" s="79"/>
      <c r="I111" s="84"/>
      <c r="J111" s="80"/>
      <c r="K111" s="80"/>
      <c r="L111" s="80"/>
      <c r="M111" s="80"/>
      <c r="N111" s="77"/>
    </row>
    <row r="112" spans="1:14" ht="17.100000000000001" customHeight="1">
      <c r="A112" s="75"/>
      <c r="B112" s="75"/>
      <c r="C112" s="75"/>
      <c r="D112" s="75"/>
      <c r="E112" s="77"/>
      <c r="F112" s="78"/>
      <c r="G112" s="76"/>
      <c r="H112" s="79"/>
      <c r="I112" s="84"/>
      <c r="J112" s="80"/>
      <c r="K112" s="80"/>
      <c r="L112" s="80"/>
      <c r="M112" s="80"/>
      <c r="N112" s="77"/>
    </row>
    <row r="113" spans="1:14" ht="17.100000000000001" customHeight="1">
      <c r="A113" s="75"/>
      <c r="B113" s="75"/>
      <c r="C113" s="75"/>
      <c r="D113" s="75"/>
      <c r="E113" s="77"/>
      <c r="F113" s="78"/>
      <c r="G113" s="76"/>
      <c r="H113" s="79"/>
      <c r="I113" s="84"/>
      <c r="J113" s="80"/>
      <c r="K113" s="80"/>
      <c r="L113" s="80"/>
      <c r="M113" s="80"/>
      <c r="N113" s="77"/>
    </row>
    <row r="114" spans="1:14" ht="17.100000000000001" customHeight="1">
      <c r="A114" s="75"/>
      <c r="B114" s="75"/>
      <c r="C114" s="75"/>
      <c r="D114" s="75"/>
      <c r="E114" s="77"/>
      <c r="F114" s="78"/>
      <c r="G114" s="76"/>
      <c r="H114" s="79"/>
      <c r="I114" s="82"/>
      <c r="J114" s="80"/>
      <c r="K114" s="80"/>
      <c r="L114" s="80"/>
      <c r="M114" s="80"/>
      <c r="N114" s="77"/>
    </row>
    <row r="115" spans="1:14" ht="17.100000000000001" customHeight="1">
      <c r="A115" s="75"/>
      <c r="B115" s="75"/>
      <c r="C115" s="75"/>
      <c r="D115" s="75"/>
      <c r="E115" s="77"/>
      <c r="F115" s="78"/>
      <c r="G115" s="76"/>
      <c r="H115" s="79"/>
      <c r="I115" s="89"/>
      <c r="J115" s="80"/>
      <c r="K115" s="80"/>
      <c r="L115" s="80"/>
      <c r="M115" s="80"/>
      <c r="N115" s="77"/>
    </row>
    <row r="116" spans="1:14" ht="17.100000000000001" customHeight="1">
      <c r="A116" s="75"/>
      <c r="B116" s="75"/>
      <c r="C116" s="75"/>
      <c r="D116" s="75"/>
      <c r="E116" s="77"/>
      <c r="F116" s="78"/>
      <c r="G116" s="76"/>
      <c r="H116" s="79"/>
      <c r="I116" s="84"/>
      <c r="J116" s="80"/>
      <c r="K116" s="80"/>
      <c r="L116" s="80"/>
      <c r="M116" s="80"/>
      <c r="N116" s="77"/>
    </row>
    <row r="117" spans="1:14" ht="17.100000000000001" customHeight="1">
      <c r="A117" s="75"/>
      <c r="B117" s="75"/>
      <c r="C117" s="75"/>
      <c r="D117" s="75"/>
      <c r="E117" s="77"/>
      <c r="F117" s="78"/>
      <c r="G117" s="76"/>
      <c r="H117" s="79"/>
      <c r="I117" s="84"/>
      <c r="J117" s="80"/>
      <c r="K117" s="80"/>
      <c r="L117" s="80"/>
      <c r="M117" s="80"/>
      <c r="N117" s="77"/>
    </row>
    <row r="118" spans="1:14" ht="17.100000000000001" customHeight="1">
      <c r="A118" s="75"/>
      <c r="B118" s="75"/>
      <c r="C118" s="75"/>
      <c r="D118" s="75"/>
      <c r="E118" s="77"/>
      <c r="F118" s="78"/>
      <c r="G118" s="76"/>
      <c r="H118" s="79"/>
      <c r="I118" s="84"/>
      <c r="J118" s="80"/>
      <c r="K118" s="80"/>
      <c r="L118" s="80"/>
      <c r="M118" s="80"/>
      <c r="N118" s="77"/>
    </row>
    <row r="119" spans="1:14" ht="17.100000000000001" customHeight="1">
      <c r="A119" s="75"/>
      <c r="B119" s="75"/>
      <c r="C119" s="75"/>
      <c r="D119" s="75"/>
      <c r="E119" s="77"/>
      <c r="F119" s="78"/>
      <c r="G119" s="76"/>
      <c r="H119" s="79"/>
      <c r="I119" s="84"/>
      <c r="J119" s="80"/>
      <c r="K119" s="80"/>
      <c r="L119" s="80"/>
      <c r="M119" s="80"/>
      <c r="N119" s="77"/>
    </row>
    <row r="120" spans="1:14" ht="17.100000000000001" customHeight="1">
      <c r="A120" s="75"/>
      <c r="B120" s="75"/>
      <c r="C120" s="75"/>
      <c r="D120" s="75"/>
      <c r="E120" s="77"/>
      <c r="F120" s="78"/>
      <c r="G120" s="76"/>
      <c r="H120" s="79"/>
      <c r="I120" s="84"/>
      <c r="J120" s="80"/>
      <c r="K120" s="80"/>
      <c r="L120" s="80"/>
      <c r="M120" s="80"/>
      <c r="N120" s="77"/>
    </row>
    <row r="121" spans="1:14" ht="17.100000000000001" customHeight="1">
      <c r="A121" s="75"/>
      <c r="B121" s="75"/>
      <c r="C121" s="75"/>
      <c r="D121" s="75"/>
      <c r="E121" s="77"/>
      <c r="F121" s="78"/>
      <c r="G121" s="76"/>
      <c r="H121" s="79"/>
      <c r="I121" s="84"/>
      <c r="J121" s="80"/>
      <c r="K121" s="80"/>
      <c r="L121" s="80"/>
      <c r="M121" s="80"/>
      <c r="N121" s="77"/>
    </row>
    <row r="122" spans="1:14" ht="17.100000000000001" customHeight="1">
      <c r="A122" s="75"/>
      <c r="B122" s="75"/>
      <c r="C122" s="75"/>
      <c r="D122" s="75"/>
      <c r="E122" s="77"/>
      <c r="F122" s="78"/>
      <c r="G122" s="76"/>
      <c r="H122" s="79"/>
      <c r="I122" s="77"/>
      <c r="J122" s="80"/>
      <c r="K122" s="80"/>
      <c r="L122" s="80"/>
      <c r="M122" s="80"/>
      <c r="N122" s="77"/>
    </row>
    <row r="123" spans="1:14" ht="17.100000000000001" customHeight="1">
      <c r="A123" s="75"/>
      <c r="B123" s="75"/>
      <c r="C123" s="75"/>
      <c r="D123" s="75"/>
      <c r="E123" s="77"/>
      <c r="F123" s="78"/>
      <c r="G123" s="76"/>
      <c r="H123" s="79"/>
      <c r="I123" s="82"/>
      <c r="J123" s="80"/>
      <c r="K123" s="80"/>
      <c r="L123" s="80"/>
      <c r="M123" s="80"/>
      <c r="N123" s="77"/>
    </row>
    <row r="124" spans="1:14" ht="17.100000000000001" customHeight="1">
      <c r="A124" s="75"/>
      <c r="B124" s="75"/>
      <c r="C124" s="75"/>
      <c r="D124" s="75"/>
      <c r="E124" s="77"/>
      <c r="F124" s="78"/>
      <c r="G124" s="76"/>
      <c r="H124" s="79"/>
      <c r="I124" s="84"/>
      <c r="J124" s="80"/>
      <c r="K124" s="80"/>
      <c r="L124" s="80"/>
      <c r="M124" s="80"/>
      <c r="N124" s="77"/>
    </row>
    <row r="125" spans="1:14" ht="17.100000000000001" customHeight="1">
      <c r="A125" s="75"/>
      <c r="B125" s="75"/>
      <c r="C125" s="75"/>
      <c r="D125" s="75"/>
      <c r="E125" s="77"/>
      <c r="F125" s="78"/>
      <c r="G125" s="76"/>
      <c r="H125" s="79"/>
      <c r="I125" s="77"/>
      <c r="J125" s="80"/>
      <c r="K125" s="80"/>
      <c r="L125" s="80"/>
      <c r="M125" s="80"/>
      <c r="N125" s="77"/>
    </row>
    <row r="126" spans="1:14" ht="17.100000000000001" customHeight="1">
      <c r="A126" s="75"/>
      <c r="B126" s="75"/>
      <c r="C126" s="75"/>
      <c r="D126" s="75"/>
      <c r="E126" s="77"/>
      <c r="F126" s="78"/>
      <c r="G126" s="76"/>
      <c r="H126" s="79"/>
      <c r="I126" s="77"/>
      <c r="J126" s="80"/>
      <c r="K126" s="80"/>
      <c r="L126" s="80"/>
      <c r="M126" s="80"/>
      <c r="N126" s="77"/>
    </row>
    <row r="127" spans="1:14" ht="17.100000000000001" customHeight="1">
      <c r="A127" s="75"/>
      <c r="B127" s="75"/>
      <c r="C127" s="75"/>
      <c r="D127" s="75"/>
      <c r="E127" s="77"/>
      <c r="F127" s="78"/>
      <c r="G127" s="76"/>
      <c r="H127" s="79"/>
      <c r="I127" s="77"/>
      <c r="J127" s="80"/>
      <c r="K127" s="80"/>
      <c r="L127" s="80"/>
      <c r="M127" s="80"/>
      <c r="N127" s="77"/>
    </row>
    <row r="128" spans="1:14" ht="17.100000000000001" customHeight="1">
      <c r="A128" s="75"/>
      <c r="B128" s="75"/>
      <c r="C128" s="75"/>
      <c r="D128" s="75"/>
      <c r="E128" s="77"/>
      <c r="F128" s="78"/>
      <c r="G128" s="76"/>
      <c r="H128" s="79"/>
      <c r="I128" s="77"/>
      <c r="J128" s="80"/>
      <c r="K128" s="80"/>
      <c r="L128" s="80"/>
      <c r="M128" s="80"/>
      <c r="N128" s="77"/>
    </row>
    <row r="129" spans="1:14" ht="17.100000000000001" customHeight="1">
      <c r="A129" s="75"/>
      <c r="B129" s="75"/>
      <c r="C129" s="75"/>
      <c r="D129" s="75"/>
      <c r="E129" s="77"/>
      <c r="F129" s="78"/>
      <c r="G129" s="76"/>
      <c r="H129" s="79"/>
      <c r="I129" s="82"/>
      <c r="J129" s="80"/>
      <c r="K129" s="80"/>
      <c r="L129" s="80"/>
      <c r="M129" s="80"/>
      <c r="N129" s="77"/>
    </row>
    <row r="130" spans="1:14" ht="17.100000000000001" customHeight="1">
      <c r="A130" s="75"/>
      <c r="B130" s="75"/>
      <c r="C130" s="75"/>
      <c r="D130" s="75"/>
      <c r="E130" s="77"/>
      <c r="F130" s="78"/>
      <c r="G130" s="76"/>
      <c r="H130" s="79"/>
      <c r="I130" s="84"/>
      <c r="J130" s="80"/>
      <c r="K130" s="80"/>
      <c r="L130" s="80"/>
      <c r="M130" s="80"/>
      <c r="N130" s="77"/>
    </row>
    <row r="131" spans="1:14" ht="17.100000000000001" customHeight="1">
      <c r="A131" s="75"/>
      <c r="B131" s="75"/>
      <c r="C131" s="75"/>
      <c r="D131" s="75"/>
      <c r="E131" s="77"/>
      <c r="F131" s="78"/>
      <c r="G131" s="76"/>
      <c r="H131" s="79"/>
      <c r="I131" s="82"/>
      <c r="J131" s="80"/>
      <c r="K131" s="80"/>
      <c r="L131" s="80"/>
      <c r="M131" s="80"/>
      <c r="N131" s="77"/>
    </row>
    <row r="132" spans="1:14" ht="17.100000000000001" customHeight="1">
      <c r="A132" s="75"/>
      <c r="B132" s="75"/>
      <c r="C132" s="75"/>
      <c r="D132" s="75"/>
      <c r="E132" s="77"/>
      <c r="F132" s="78"/>
      <c r="G132" s="76"/>
      <c r="H132" s="79"/>
      <c r="I132" s="84"/>
      <c r="J132" s="80"/>
      <c r="K132" s="80"/>
      <c r="L132" s="80"/>
      <c r="M132" s="80"/>
      <c r="N132" s="77"/>
    </row>
    <row r="133" spans="1:14" ht="17.100000000000001" customHeight="1">
      <c r="A133" s="75"/>
      <c r="B133" s="75"/>
      <c r="C133" s="75"/>
      <c r="D133" s="75"/>
      <c r="E133" s="77"/>
      <c r="F133" s="78"/>
      <c r="G133" s="76"/>
      <c r="H133" s="79"/>
      <c r="I133" s="82"/>
      <c r="J133" s="80"/>
      <c r="K133" s="80"/>
      <c r="L133" s="80"/>
      <c r="M133" s="80"/>
      <c r="N133" s="77"/>
    </row>
    <row r="134" spans="1:14" ht="17.100000000000001" customHeight="1">
      <c r="A134" s="75"/>
      <c r="B134" s="75"/>
      <c r="C134" s="75"/>
      <c r="D134" s="75"/>
      <c r="E134" s="77"/>
      <c r="F134" s="78"/>
      <c r="G134" s="76"/>
      <c r="H134" s="79"/>
      <c r="I134" s="84"/>
      <c r="J134" s="80"/>
      <c r="K134" s="80"/>
      <c r="L134" s="80"/>
      <c r="M134" s="80"/>
      <c r="N134" s="77"/>
    </row>
    <row r="135" spans="1:14" ht="17.100000000000001" customHeight="1">
      <c r="A135" s="75"/>
      <c r="B135" s="75"/>
      <c r="C135" s="75"/>
      <c r="D135" s="75"/>
      <c r="E135" s="77"/>
      <c r="F135" s="78"/>
      <c r="G135" s="76"/>
      <c r="H135" s="79"/>
      <c r="I135" s="82"/>
      <c r="J135" s="80"/>
      <c r="K135" s="80"/>
      <c r="L135" s="80"/>
      <c r="M135" s="80"/>
      <c r="N135" s="77"/>
    </row>
    <row r="136" spans="1:14" ht="17.100000000000001" customHeight="1">
      <c r="A136" s="75"/>
      <c r="B136" s="75"/>
      <c r="C136" s="75"/>
      <c r="D136" s="75"/>
      <c r="E136" s="77"/>
      <c r="F136" s="78"/>
      <c r="G136" s="76"/>
      <c r="H136" s="79"/>
      <c r="I136" s="84"/>
      <c r="J136" s="80"/>
      <c r="K136" s="80"/>
      <c r="L136" s="80"/>
      <c r="M136" s="80"/>
      <c r="N136" s="77"/>
    </row>
    <row r="137" spans="1:14" ht="17.100000000000001" customHeight="1">
      <c r="A137" s="75"/>
      <c r="B137" s="75"/>
      <c r="C137" s="75"/>
      <c r="D137" s="75"/>
      <c r="E137" s="77"/>
      <c r="F137" s="78"/>
      <c r="G137" s="76"/>
      <c r="H137" s="79"/>
      <c r="I137" s="84"/>
      <c r="J137" s="80"/>
      <c r="K137" s="80"/>
      <c r="L137" s="80"/>
      <c r="M137" s="80"/>
      <c r="N137" s="77"/>
    </row>
    <row r="138" spans="1:14" ht="17.100000000000001" customHeight="1">
      <c r="A138" s="75"/>
      <c r="B138" s="75"/>
      <c r="C138" s="75"/>
      <c r="D138" s="75"/>
      <c r="E138" s="77"/>
      <c r="F138" s="78"/>
      <c r="G138" s="76"/>
      <c r="H138" s="79"/>
      <c r="I138" s="84"/>
      <c r="J138" s="80"/>
      <c r="K138" s="80"/>
      <c r="L138" s="80"/>
      <c r="M138" s="80"/>
      <c r="N138" s="77"/>
    </row>
    <row r="139" spans="1:14" ht="17.100000000000001" customHeight="1">
      <c r="A139" s="75"/>
      <c r="B139" s="75"/>
      <c r="C139" s="75"/>
      <c r="D139" s="75"/>
      <c r="E139" s="77"/>
      <c r="F139" s="78"/>
      <c r="G139" s="76"/>
      <c r="H139" s="79"/>
      <c r="I139" s="84"/>
      <c r="J139" s="80"/>
      <c r="K139" s="80"/>
      <c r="L139" s="80"/>
      <c r="M139" s="80"/>
      <c r="N139" s="77"/>
    </row>
    <row r="140" spans="1:14" ht="17.100000000000001" customHeight="1">
      <c r="A140" s="75"/>
      <c r="B140" s="75"/>
      <c r="C140" s="75"/>
      <c r="D140" s="75"/>
      <c r="E140" s="77"/>
      <c r="F140" s="78"/>
      <c r="G140" s="76"/>
      <c r="H140" s="90"/>
      <c r="I140" s="84"/>
      <c r="J140" s="80"/>
      <c r="K140" s="80"/>
      <c r="L140" s="80"/>
      <c r="M140" s="80"/>
      <c r="N140" s="77"/>
    </row>
    <row r="141" spans="1:14" ht="17.100000000000001" customHeight="1">
      <c r="A141" s="75"/>
      <c r="B141" s="75"/>
      <c r="C141" s="75"/>
      <c r="D141" s="75"/>
      <c r="E141" s="77"/>
      <c r="F141" s="78"/>
      <c r="G141" s="76"/>
      <c r="H141" s="79"/>
      <c r="I141" s="84"/>
      <c r="J141" s="80"/>
      <c r="K141" s="80"/>
      <c r="L141" s="80"/>
      <c r="M141" s="80"/>
      <c r="N141" s="77"/>
    </row>
    <row r="142" spans="1:14" ht="17.100000000000001" customHeight="1">
      <c r="A142" s="75"/>
      <c r="B142" s="75"/>
      <c r="C142" s="75"/>
      <c r="D142" s="75"/>
      <c r="E142" s="77"/>
      <c r="F142" s="78"/>
      <c r="G142" s="76"/>
      <c r="H142" s="79"/>
      <c r="I142" s="82"/>
      <c r="J142" s="80"/>
      <c r="K142" s="80"/>
      <c r="L142" s="80"/>
      <c r="M142" s="80"/>
      <c r="N142" s="77"/>
    </row>
    <row r="143" spans="1:14" ht="17.100000000000001" customHeight="1">
      <c r="A143" s="75"/>
      <c r="B143" s="75"/>
      <c r="C143" s="75"/>
      <c r="D143" s="75"/>
      <c r="E143" s="77"/>
      <c r="F143" s="78"/>
      <c r="G143" s="76"/>
      <c r="H143" s="79"/>
      <c r="I143" s="84"/>
      <c r="J143" s="80"/>
      <c r="K143" s="80"/>
      <c r="L143" s="80"/>
      <c r="M143" s="80"/>
      <c r="N143" s="77"/>
    </row>
    <row r="144" spans="1:14" ht="17.100000000000001" customHeight="1">
      <c r="A144" s="75"/>
      <c r="B144" s="75"/>
      <c r="C144" s="75"/>
      <c r="D144" s="75"/>
      <c r="E144" s="77"/>
      <c r="F144" s="78"/>
      <c r="G144" s="76"/>
      <c r="H144" s="79"/>
      <c r="I144" s="84"/>
      <c r="J144" s="80"/>
      <c r="K144" s="80"/>
      <c r="L144" s="80"/>
      <c r="M144" s="80"/>
      <c r="N144" s="77"/>
    </row>
    <row r="145" spans="1:14" ht="17.100000000000001" customHeight="1">
      <c r="A145" s="75"/>
      <c r="B145" s="75"/>
      <c r="C145" s="75"/>
      <c r="D145" s="75"/>
      <c r="E145" s="77"/>
      <c r="F145" s="78"/>
      <c r="G145" s="76"/>
      <c r="H145" s="79"/>
      <c r="I145" s="77"/>
      <c r="J145" s="80"/>
      <c r="K145" s="80"/>
      <c r="L145" s="80"/>
      <c r="M145" s="80"/>
      <c r="N145" s="77"/>
    </row>
    <row r="146" spans="1:14" ht="17.100000000000001" customHeight="1">
      <c r="A146" s="75"/>
      <c r="B146" s="75"/>
      <c r="C146" s="75"/>
      <c r="D146" s="75"/>
      <c r="E146" s="77"/>
      <c r="F146" s="78"/>
      <c r="G146" s="76"/>
      <c r="H146" s="79"/>
      <c r="I146" s="77"/>
      <c r="J146" s="80"/>
      <c r="K146" s="80"/>
      <c r="L146" s="80"/>
      <c r="M146" s="80"/>
      <c r="N146" s="77"/>
    </row>
    <row r="147" spans="1:14" ht="17.100000000000001" customHeight="1">
      <c r="A147" s="75"/>
      <c r="B147" s="75"/>
      <c r="C147" s="75"/>
      <c r="D147" s="75"/>
      <c r="E147" s="77"/>
      <c r="F147" s="78"/>
      <c r="G147" s="76"/>
      <c r="H147" s="79"/>
      <c r="I147" s="85"/>
      <c r="J147" s="80"/>
      <c r="K147" s="80"/>
      <c r="L147" s="80"/>
      <c r="M147" s="80"/>
      <c r="N147" s="77"/>
    </row>
    <row r="148" spans="1:14" ht="17.100000000000001" customHeight="1">
      <c r="A148" s="75"/>
      <c r="B148" s="75"/>
      <c r="C148" s="75"/>
      <c r="D148" s="75"/>
      <c r="E148" s="77"/>
      <c r="F148" s="78"/>
      <c r="G148" s="76"/>
      <c r="H148" s="79"/>
      <c r="I148" s="89"/>
      <c r="J148" s="80"/>
      <c r="K148" s="80"/>
      <c r="L148" s="80"/>
      <c r="M148" s="80"/>
      <c r="N148" s="77"/>
    </row>
    <row r="149" spans="1:14" ht="17.100000000000001" customHeight="1">
      <c r="A149" s="75"/>
      <c r="B149" s="75"/>
      <c r="C149" s="75"/>
      <c r="D149" s="75"/>
      <c r="E149" s="77"/>
      <c r="F149" s="78"/>
      <c r="G149" s="76"/>
      <c r="H149" s="79"/>
      <c r="I149" s="84"/>
      <c r="J149" s="80"/>
      <c r="K149" s="80"/>
      <c r="L149" s="80"/>
      <c r="M149" s="80"/>
      <c r="N149" s="77"/>
    </row>
    <row r="150" spans="1:14" ht="17.100000000000001" customHeight="1">
      <c r="A150" s="75"/>
      <c r="B150" s="75"/>
      <c r="C150" s="75"/>
      <c r="D150" s="75"/>
      <c r="E150" s="77"/>
      <c r="F150" s="78"/>
      <c r="G150" s="76"/>
      <c r="H150" s="79"/>
      <c r="I150" s="84"/>
      <c r="J150" s="80"/>
      <c r="K150" s="80"/>
      <c r="L150" s="80"/>
      <c r="M150" s="80"/>
      <c r="N150" s="77"/>
    </row>
    <row r="151" spans="1:14" ht="17.100000000000001" customHeight="1">
      <c r="A151" s="75"/>
      <c r="B151" s="75"/>
      <c r="C151" s="75"/>
      <c r="D151" s="75"/>
      <c r="E151" s="77"/>
      <c r="F151" s="78"/>
      <c r="G151" s="76"/>
      <c r="H151" s="79"/>
      <c r="I151" s="84"/>
      <c r="J151" s="80"/>
      <c r="K151" s="80"/>
      <c r="L151" s="80"/>
      <c r="M151" s="80"/>
      <c r="N151" s="77"/>
    </row>
    <row r="152" spans="1:14" ht="17.100000000000001" customHeight="1">
      <c r="A152" s="75"/>
      <c r="B152" s="75"/>
      <c r="C152" s="75"/>
      <c r="D152" s="75"/>
      <c r="E152" s="77"/>
      <c r="F152" s="78"/>
      <c r="G152" s="76"/>
      <c r="H152" s="79"/>
      <c r="I152" s="84"/>
      <c r="J152" s="80"/>
      <c r="K152" s="80"/>
      <c r="L152" s="80"/>
      <c r="M152" s="80"/>
      <c r="N152" s="77"/>
    </row>
    <row r="153" spans="1:14" ht="17.100000000000001" customHeight="1">
      <c r="A153" s="75"/>
      <c r="B153" s="75"/>
      <c r="C153" s="75"/>
      <c r="D153" s="75"/>
      <c r="E153" s="77"/>
      <c r="F153" s="78"/>
      <c r="G153" s="76"/>
      <c r="H153" s="79"/>
      <c r="I153" s="87"/>
      <c r="J153" s="80"/>
      <c r="K153" s="80"/>
      <c r="L153" s="80"/>
      <c r="M153" s="80"/>
      <c r="N153" s="77"/>
    </row>
    <row r="154" spans="1:14" ht="17.100000000000001" customHeight="1">
      <c r="A154" s="75"/>
      <c r="B154" s="75"/>
      <c r="C154" s="75"/>
      <c r="D154" s="75"/>
      <c r="E154" s="77"/>
      <c r="F154" s="78"/>
      <c r="G154" s="76"/>
      <c r="H154" s="79"/>
      <c r="I154" s="87"/>
      <c r="J154" s="80"/>
      <c r="K154" s="80"/>
      <c r="L154" s="80"/>
      <c r="M154" s="80"/>
      <c r="N154" s="77"/>
    </row>
    <row r="155" spans="1:14" ht="17.100000000000001" customHeight="1">
      <c r="A155" s="75"/>
      <c r="B155" s="75"/>
      <c r="C155" s="75"/>
      <c r="D155" s="75"/>
      <c r="E155" s="77"/>
      <c r="F155" s="78"/>
      <c r="G155" s="76"/>
      <c r="H155" s="79"/>
      <c r="I155" s="77"/>
      <c r="J155" s="80"/>
      <c r="K155" s="80"/>
      <c r="L155" s="80"/>
      <c r="M155" s="80"/>
      <c r="N155" s="77"/>
    </row>
    <row r="156" spans="1:14" ht="17.100000000000001" customHeight="1">
      <c r="A156" s="75"/>
      <c r="B156" s="75"/>
      <c r="C156" s="75"/>
      <c r="D156" s="75"/>
      <c r="E156" s="77"/>
      <c r="F156" s="78"/>
      <c r="G156" s="76"/>
      <c r="H156" s="79"/>
      <c r="I156" s="77"/>
      <c r="J156" s="80"/>
      <c r="K156" s="80"/>
      <c r="L156" s="80"/>
      <c r="M156" s="80"/>
      <c r="N156" s="77"/>
    </row>
    <row r="157" spans="1:14" ht="17.100000000000001" customHeight="1">
      <c r="A157" s="75"/>
      <c r="B157" s="75"/>
      <c r="C157" s="75"/>
      <c r="D157" s="75"/>
      <c r="E157" s="77"/>
      <c r="F157" s="78"/>
      <c r="G157" s="76"/>
      <c r="H157" s="79"/>
      <c r="I157" s="77"/>
      <c r="J157" s="80"/>
      <c r="K157" s="80"/>
      <c r="L157" s="80"/>
      <c r="M157" s="80"/>
      <c r="N157" s="77"/>
    </row>
    <row r="158" spans="1:14" ht="17.100000000000001" customHeight="1">
      <c r="A158" s="75"/>
      <c r="B158" s="75"/>
      <c r="C158" s="75"/>
      <c r="D158" s="75"/>
      <c r="E158" s="77"/>
      <c r="F158" s="78"/>
      <c r="G158" s="76"/>
      <c r="H158" s="79"/>
      <c r="I158" s="89"/>
      <c r="J158" s="80"/>
      <c r="K158" s="80"/>
      <c r="L158" s="80"/>
      <c r="M158" s="80"/>
      <c r="N158" s="77"/>
    </row>
    <row r="159" spans="1:14" ht="17.100000000000001" customHeight="1">
      <c r="A159" s="75"/>
      <c r="B159" s="75"/>
      <c r="C159" s="75"/>
      <c r="D159" s="75"/>
      <c r="E159" s="77"/>
      <c r="F159" s="78"/>
      <c r="G159" s="76"/>
      <c r="H159" s="79"/>
      <c r="I159" s="87"/>
      <c r="J159" s="80"/>
      <c r="K159" s="80"/>
      <c r="L159" s="80"/>
      <c r="M159" s="80"/>
      <c r="N159" s="77"/>
    </row>
    <row r="160" spans="1:14" ht="17.100000000000001" customHeight="1">
      <c r="A160" s="75"/>
      <c r="B160" s="75"/>
      <c r="C160" s="75"/>
      <c r="D160" s="75"/>
      <c r="E160" s="77"/>
      <c r="F160" s="78"/>
      <c r="G160" s="76"/>
      <c r="H160" s="79"/>
      <c r="I160" s="87"/>
      <c r="J160" s="80"/>
      <c r="K160" s="80"/>
      <c r="L160" s="80"/>
      <c r="M160" s="80"/>
      <c r="N160" s="77"/>
    </row>
    <row r="161" spans="1:14" ht="17.100000000000001" customHeight="1">
      <c r="A161" s="75"/>
      <c r="B161" s="75"/>
      <c r="C161" s="75"/>
      <c r="D161" s="75"/>
      <c r="E161" s="77"/>
      <c r="F161" s="78"/>
      <c r="G161" s="76"/>
      <c r="H161" s="79"/>
      <c r="I161" s="89"/>
      <c r="J161" s="80"/>
      <c r="K161" s="80"/>
      <c r="L161" s="80"/>
      <c r="M161" s="80"/>
      <c r="N161" s="77"/>
    </row>
    <row r="162" spans="1:14" ht="17.100000000000001" customHeight="1">
      <c r="A162" s="75"/>
      <c r="B162" s="75"/>
      <c r="C162" s="75"/>
      <c r="D162" s="75"/>
      <c r="E162" s="77"/>
      <c r="F162" s="78"/>
      <c r="G162" s="76"/>
      <c r="H162" s="79"/>
      <c r="I162" s="89"/>
      <c r="J162" s="80"/>
      <c r="K162" s="80"/>
      <c r="L162" s="80"/>
      <c r="M162" s="80"/>
      <c r="N162" s="77"/>
    </row>
    <row r="163" spans="1:14" ht="17.100000000000001" customHeight="1">
      <c r="A163" s="75"/>
      <c r="B163" s="75"/>
      <c r="C163" s="75"/>
      <c r="D163" s="75"/>
      <c r="E163" s="77"/>
      <c r="F163" s="78"/>
      <c r="G163" s="76"/>
      <c r="H163" s="79"/>
      <c r="I163" s="85"/>
      <c r="J163" s="80"/>
      <c r="K163" s="80"/>
      <c r="L163" s="80"/>
      <c r="M163" s="80"/>
      <c r="N163" s="77"/>
    </row>
    <row r="164" spans="1:14" ht="17.100000000000001" customHeight="1">
      <c r="A164" s="75"/>
      <c r="B164" s="75"/>
      <c r="C164" s="75"/>
      <c r="D164" s="75"/>
      <c r="E164" s="77"/>
      <c r="F164" s="78"/>
      <c r="G164" s="76"/>
      <c r="H164" s="79"/>
      <c r="I164" s="89"/>
      <c r="J164" s="80"/>
      <c r="K164" s="80"/>
      <c r="L164" s="80"/>
      <c r="M164" s="80"/>
      <c r="N164" s="77"/>
    </row>
    <row r="165" spans="1:14" ht="17.100000000000001" customHeight="1">
      <c r="A165" s="75"/>
      <c r="B165" s="75"/>
      <c r="C165" s="75"/>
      <c r="D165" s="75"/>
      <c r="E165" s="77"/>
      <c r="F165" s="78"/>
      <c r="G165" s="76"/>
      <c r="H165" s="79"/>
      <c r="I165" s="89"/>
      <c r="J165" s="80"/>
      <c r="K165" s="80"/>
      <c r="L165" s="80"/>
      <c r="M165" s="80"/>
      <c r="N165" s="77"/>
    </row>
    <row r="166" spans="1:14" ht="17.100000000000001" customHeight="1">
      <c r="A166" s="75"/>
      <c r="B166" s="75"/>
      <c r="C166" s="75"/>
      <c r="D166" s="75"/>
      <c r="E166" s="77"/>
      <c r="F166" s="78"/>
      <c r="G166" s="76"/>
      <c r="H166" s="79"/>
      <c r="I166" s="77"/>
      <c r="J166" s="80"/>
      <c r="K166" s="80"/>
      <c r="L166" s="80"/>
      <c r="M166" s="80"/>
      <c r="N166" s="77"/>
    </row>
    <row r="167" spans="1:14" ht="17.100000000000001" customHeight="1">
      <c r="A167" s="75"/>
      <c r="B167" s="75"/>
      <c r="C167" s="75"/>
      <c r="D167" s="75"/>
      <c r="E167" s="77"/>
      <c r="F167" s="78"/>
      <c r="G167" s="76"/>
      <c r="H167" s="79"/>
      <c r="I167" s="77"/>
      <c r="J167" s="80"/>
      <c r="K167" s="80"/>
      <c r="L167" s="80"/>
      <c r="M167" s="80"/>
      <c r="N167" s="77"/>
    </row>
    <row r="168" spans="1:14" ht="17.100000000000001" customHeight="1">
      <c r="A168" s="75"/>
      <c r="B168" s="75"/>
      <c r="C168" s="75"/>
      <c r="D168" s="75"/>
      <c r="E168" s="77"/>
      <c r="F168" s="78"/>
      <c r="G168" s="76"/>
      <c r="H168" s="79"/>
      <c r="I168" s="85"/>
      <c r="J168" s="80"/>
      <c r="K168" s="80"/>
      <c r="L168" s="80"/>
      <c r="M168" s="80"/>
      <c r="N168" s="77"/>
    </row>
    <row r="169" spans="1:14" ht="17.100000000000001" customHeight="1">
      <c r="A169" s="75"/>
      <c r="B169" s="75"/>
      <c r="C169" s="75"/>
      <c r="D169" s="75"/>
      <c r="E169" s="77"/>
      <c r="F169" s="78"/>
      <c r="G169" s="76"/>
      <c r="H169" s="79"/>
      <c r="I169" s="87"/>
      <c r="J169" s="80"/>
      <c r="K169" s="80"/>
      <c r="L169" s="80"/>
      <c r="M169" s="80"/>
      <c r="N169" s="77"/>
    </row>
    <row r="170" spans="1:14" ht="17.100000000000001" customHeight="1">
      <c r="A170" s="75"/>
      <c r="B170" s="75"/>
      <c r="C170" s="75"/>
      <c r="D170" s="75"/>
      <c r="E170" s="77"/>
      <c r="F170" s="78"/>
      <c r="G170" s="76"/>
      <c r="H170" s="79"/>
      <c r="I170" s="87"/>
      <c r="J170" s="80"/>
      <c r="K170" s="80"/>
      <c r="L170" s="80"/>
      <c r="M170" s="80"/>
      <c r="N170" s="77"/>
    </row>
    <row r="171" spans="1:14" ht="17.100000000000001" customHeight="1">
      <c r="A171" s="75"/>
      <c r="B171" s="75"/>
      <c r="C171" s="75"/>
      <c r="D171" s="75"/>
      <c r="E171" s="77"/>
      <c r="F171" s="78"/>
      <c r="G171" s="76"/>
      <c r="H171" s="79"/>
      <c r="I171" s="87"/>
      <c r="J171" s="80"/>
      <c r="K171" s="80"/>
      <c r="L171" s="80"/>
      <c r="M171" s="80"/>
      <c r="N171" s="77"/>
    </row>
    <row r="172" spans="1:14" ht="17.100000000000001" customHeight="1">
      <c r="A172" s="75"/>
      <c r="B172" s="75"/>
      <c r="C172" s="75"/>
      <c r="D172" s="75"/>
      <c r="E172" s="77"/>
      <c r="F172" s="78"/>
      <c r="G172" s="76"/>
      <c r="H172" s="79"/>
      <c r="I172" s="87"/>
      <c r="J172" s="80"/>
      <c r="K172" s="80"/>
      <c r="L172" s="80"/>
      <c r="M172" s="80"/>
      <c r="N172" s="77"/>
    </row>
    <row r="173" spans="1:14" ht="17.100000000000001" customHeight="1">
      <c r="A173" s="75"/>
      <c r="B173" s="75"/>
      <c r="C173" s="75"/>
      <c r="D173" s="75"/>
      <c r="E173" s="77"/>
      <c r="F173" s="78"/>
      <c r="G173" s="76"/>
      <c r="H173" s="79"/>
      <c r="I173" s="89"/>
      <c r="J173" s="80"/>
      <c r="K173" s="80"/>
      <c r="L173" s="80"/>
      <c r="M173" s="80"/>
      <c r="N173" s="77"/>
    </row>
    <row r="174" spans="1:14" ht="17.100000000000001" customHeight="1">
      <c r="A174" s="75"/>
      <c r="B174" s="75"/>
      <c r="C174" s="75"/>
      <c r="D174" s="75"/>
      <c r="E174" s="77"/>
      <c r="F174" s="78"/>
      <c r="G174" s="76"/>
      <c r="H174" s="79"/>
      <c r="I174" s="89"/>
      <c r="J174" s="80"/>
      <c r="K174" s="80"/>
      <c r="L174" s="80"/>
      <c r="M174" s="80"/>
      <c r="N174" s="77"/>
    </row>
    <row r="175" spans="1:14" ht="17.100000000000001" customHeight="1">
      <c r="A175" s="75"/>
      <c r="B175" s="75"/>
      <c r="C175" s="75"/>
      <c r="D175" s="75"/>
      <c r="E175" s="77"/>
      <c r="F175" s="78"/>
      <c r="G175" s="76"/>
      <c r="H175" s="79"/>
      <c r="I175" s="87"/>
      <c r="J175" s="80"/>
      <c r="K175" s="80"/>
      <c r="L175" s="80"/>
      <c r="M175" s="80"/>
      <c r="N175" s="77"/>
    </row>
    <row r="176" spans="1:14" ht="17.100000000000001" customHeight="1">
      <c r="A176" s="75"/>
      <c r="B176" s="75"/>
      <c r="C176" s="75"/>
      <c r="D176" s="75"/>
      <c r="E176" s="77"/>
      <c r="F176" s="78"/>
      <c r="G176" s="76"/>
      <c r="H176" s="79"/>
      <c r="I176" s="87"/>
      <c r="J176" s="80"/>
      <c r="K176" s="80"/>
      <c r="L176" s="80"/>
      <c r="M176" s="80"/>
      <c r="N176" s="77"/>
    </row>
    <row r="177" spans="1:14" ht="17.100000000000001" customHeight="1">
      <c r="A177" s="75"/>
      <c r="B177" s="75"/>
      <c r="C177" s="75"/>
      <c r="D177" s="75"/>
      <c r="E177" s="77"/>
      <c r="F177" s="78"/>
      <c r="G177" s="76"/>
      <c r="H177" s="79"/>
      <c r="I177" s="87"/>
      <c r="J177" s="80"/>
      <c r="K177" s="80"/>
      <c r="L177" s="80"/>
      <c r="M177" s="80"/>
      <c r="N177" s="77"/>
    </row>
    <row r="178" spans="1:14" ht="17.100000000000001" customHeight="1">
      <c r="A178" s="75"/>
      <c r="B178" s="75"/>
      <c r="C178" s="75"/>
      <c r="D178" s="75"/>
      <c r="E178" s="77"/>
      <c r="F178" s="78"/>
      <c r="G178" s="76"/>
      <c r="H178" s="79"/>
      <c r="I178" s="87"/>
      <c r="J178" s="80"/>
      <c r="K178" s="80"/>
      <c r="L178" s="80"/>
      <c r="M178" s="80"/>
      <c r="N178" s="77"/>
    </row>
    <row r="179" spans="1:14" ht="17.100000000000001" customHeight="1">
      <c r="A179" s="75"/>
      <c r="B179" s="75"/>
      <c r="C179" s="75"/>
      <c r="D179" s="75"/>
      <c r="E179" s="77"/>
      <c r="F179" s="78"/>
      <c r="G179" s="76"/>
      <c r="H179" s="79"/>
      <c r="I179" s="87"/>
      <c r="J179" s="80"/>
      <c r="K179" s="80"/>
      <c r="L179" s="80"/>
      <c r="M179" s="80"/>
      <c r="N179" s="77"/>
    </row>
  </sheetData>
  <sortState ref="B8:B179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6:D9"/>
  <sheetViews>
    <sheetView workbookViewId="0">
      <selection activeCell="B6" sqref="B6:C9"/>
    </sheetView>
  </sheetViews>
  <sheetFormatPr defaultRowHeight="16.5"/>
  <sheetData>
    <row r="6" spans="2:4">
      <c r="B6" s="127" t="s">
        <v>39</v>
      </c>
      <c r="C6" s="129">
        <v>42465</v>
      </c>
      <c r="D6" s="100"/>
    </row>
    <row r="7" spans="2:4">
      <c r="B7" s="173" t="s">
        <v>40</v>
      </c>
      <c r="C7" s="129">
        <v>42461</v>
      </c>
      <c r="D7" s="100"/>
    </row>
    <row r="8" spans="2:4">
      <c r="B8" s="173"/>
      <c r="C8" s="129">
        <v>42465</v>
      </c>
      <c r="D8" s="103"/>
    </row>
    <row r="9" spans="2:4" ht="17.25" thickBot="1">
      <c r="B9" s="128" t="s">
        <v>41</v>
      </c>
      <c r="C9" s="130" t="s">
        <v>52</v>
      </c>
      <c r="D9" s="95"/>
    </row>
  </sheetData>
  <mergeCells count="1">
    <mergeCell ref="B7:B8"/>
  </mergeCells>
  <phoneticPr fontId="1" type="noConversion"/>
  <dataValidations count="1">
    <dataValidation type="list" allowBlank="1" showInputMessage="1" sqref="C9">
      <formula1>상호명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20</vt:i4>
      </vt:variant>
    </vt:vector>
  </HeadingPairs>
  <TitlesOfParts>
    <vt:vector size="31" baseType="lpstr">
      <vt:lpstr>사용방법</vt:lpstr>
      <vt:lpstr>거래처목록</vt:lpstr>
      <vt:lpstr>장비목록</vt:lpstr>
      <vt:lpstr>장비대여내역</vt:lpstr>
      <vt:lpstr>경비사용</vt:lpstr>
      <vt:lpstr>거래명세서</vt:lpstr>
      <vt:lpstr>작업일보</vt:lpstr>
      <vt:lpstr>거래처원장</vt:lpstr>
      <vt:lpstr>사용내역서</vt:lpstr>
      <vt:lpstr>거래처미수금미지급금</vt:lpstr>
      <vt:lpstr>Sheet1</vt:lpstr>
      <vt:lpstr>h_거래명세서!Criteria</vt:lpstr>
      <vt:lpstr>h_거래처미수금미지급금!Criteria</vt:lpstr>
      <vt:lpstr>h_거래처원장!Criteria</vt:lpstr>
      <vt:lpstr>h_사용내역서!Criteria</vt:lpstr>
      <vt:lpstr>h_작업일보!Criteria</vt:lpstr>
      <vt:lpstr>h_거래명세서!Extract</vt:lpstr>
      <vt:lpstr>h_거래처미수금미지급금!Extract</vt:lpstr>
      <vt:lpstr>h_거래처원장!Extract</vt:lpstr>
      <vt:lpstr>h_사용내역서!Extract</vt:lpstr>
      <vt:lpstr>h_작업일보!Extract</vt:lpstr>
      <vt:lpstr>거래명세서!Print_Area</vt:lpstr>
      <vt:lpstr>거래처미수금미지급금!Print_Area</vt:lpstr>
      <vt:lpstr>거래처원장!Print_Area</vt:lpstr>
      <vt:lpstr>사용내역서!Print_Area</vt:lpstr>
      <vt:lpstr>작업일보!Print_Area</vt:lpstr>
      <vt:lpstr>장비대여내역!Print_Area</vt:lpstr>
      <vt:lpstr>거래처미수금미지급금!Print_Titles</vt:lpstr>
      <vt:lpstr>거래처원장!Print_Titles</vt:lpstr>
      <vt:lpstr>사용내역서!Print_Titles</vt:lpstr>
      <vt:lpstr>작업일보!Print_Titles</vt:lpstr>
    </vt:vector>
  </TitlesOfParts>
  <Company>문서서식 포탈 비즈폼 www.bizforms.co.kr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(체험판) 장비 작업일보 통합관리 프로그램(거래처원장, 미수금관리, 거래명세서, 정산서)</dc:title>
  <dc:creator>박재승</dc:creator>
  <cp:lastModifiedBy>박재승</cp:lastModifiedBy>
  <cp:lastPrinted>2016-04-13T13:19:50Z</cp:lastPrinted>
  <dcterms:created xsi:type="dcterms:W3CDTF">2016-01-09T04:53:14Z</dcterms:created>
  <dcterms:modified xsi:type="dcterms:W3CDTF">2016-06-15T07:36:01Z</dcterms:modified>
  <cp:category>본 문서의 저작권은 비즈폼에 있습니다.</cp:category>
</cp:coreProperties>
</file>